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655" yWindow="65386" windowWidth="6315" windowHeight="7320" tabRatio="513" activeTab="4"/>
  </bookViews>
  <sheets>
    <sheet name="CIS" sheetId="1" r:id="rId1"/>
    <sheet name="CBS" sheetId="2" r:id="rId2"/>
    <sheet name="CCF" sheetId="3" r:id="rId3"/>
    <sheet name="CEqty" sheetId="4" r:id="rId4"/>
    <sheet name="NOTES" sheetId="5" r:id="rId5"/>
    <sheet name="Sheet1" sheetId="6" r:id="rId6"/>
  </sheets>
  <externalReferences>
    <externalReference r:id="rId9"/>
  </externalReferences>
  <definedNames>
    <definedName name="_xlnm.Print_Area" localSheetId="1">'CBS'!$B$3:$L$65</definedName>
    <definedName name="_xlnm.Print_Area" localSheetId="2">'CCF'!$B$2:$N$73</definedName>
    <definedName name="_xlnm.Print_Area" localSheetId="3">'CEqty'!$A$1:$T$73</definedName>
    <definedName name="_xlnm.Print_Area" localSheetId="0">'CIS'!$A$2:$S$53</definedName>
    <definedName name="_xlnm.Print_Area" localSheetId="4">'NOTES'!$A$1:$R$501</definedName>
  </definedNames>
  <calcPr fullCalcOnLoad="1" iterate="1" iterateCount="1" iterateDelta="0.001"/>
</workbook>
</file>

<file path=xl/sharedStrings.xml><?xml version="1.0" encoding="utf-8"?>
<sst xmlns="http://schemas.openxmlformats.org/spreadsheetml/2006/main" count="390" uniqueCount="285">
  <si>
    <t>Taxation</t>
  </si>
  <si>
    <t>INDUSTRONICS BERHAD</t>
  </si>
  <si>
    <t>(Incorporated in Malaysia)</t>
  </si>
  <si>
    <t>INDUSTRONICS BERHAD (23699-X)</t>
  </si>
  <si>
    <t>INDIVIDUAL QUARTER</t>
  </si>
  <si>
    <t>CURRENT</t>
  </si>
  <si>
    <t>YEAR</t>
  </si>
  <si>
    <t>QUARTER</t>
  </si>
  <si>
    <t>(a)</t>
  </si>
  <si>
    <t>(b)</t>
  </si>
  <si>
    <t>PRECEDING</t>
  </si>
  <si>
    <t>Current Assets</t>
  </si>
  <si>
    <t>Short Term Borrowings</t>
  </si>
  <si>
    <t>Reserves</t>
  </si>
  <si>
    <t>Purchases and disposal of quoted securities for the financial period to date:-</t>
  </si>
  <si>
    <t>At 1 January 2005</t>
  </si>
  <si>
    <t>Minority Interests</t>
  </si>
  <si>
    <t>Long Term Borrowings</t>
  </si>
  <si>
    <t>Individual Current</t>
  </si>
  <si>
    <t>Quarter</t>
  </si>
  <si>
    <t>Current</t>
  </si>
  <si>
    <t>Extraordinary Items</t>
  </si>
  <si>
    <t>Purchase/Disposal of Quoted Investments</t>
  </si>
  <si>
    <t>At cost</t>
  </si>
  <si>
    <t>At carrying value/book value</t>
  </si>
  <si>
    <t>At market value</t>
  </si>
  <si>
    <t>a)</t>
  </si>
  <si>
    <t>b)</t>
  </si>
  <si>
    <t>Seasonal or Cyclical Factors</t>
  </si>
  <si>
    <t>Group Borrowings and Debt Securities</t>
  </si>
  <si>
    <t>Segmental Reporting</t>
  </si>
  <si>
    <t>Profit Forecast</t>
  </si>
  <si>
    <t>BY ORDER OF THE BOARD</t>
  </si>
  <si>
    <t>Dr. Lim Jit Chow</t>
  </si>
  <si>
    <t>Managing Director</t>
  </si>
  <si>
    <t>presented in accordance with the FRS Standard No.133 on Earnings per share.</t>
  </si>
  <si>
    <t>The fully diluted earnings per share for the current quarter and cumulative quarter is anti dilutive and hence they are not</t>
  </si>
  <si>
    <t>a.</t>
  </si>
  <si>
    <t>Share buy-backs, share cancellations and sale of treasury shares</t>
  </si>
  <si>
    <t>(Audited)</t>
  </si>
  <si>
    <t>(Unaudited)</t>
  </si>
  <si>
    <t>Earnings per share</t>
  </si>
  <si>
    <t>Cost of Sales</t>
  </si>
  <si>
    <t>Treasury Shares, at cost</t>
  </si>
  <si>
    <t>Gross Profit</t>
  </si>
  <si>
    <t>Associated Companies</t>
  </si>
  <si>
    <t>STATEMENT OF CHANGES IN EQUITY</t>
  </si>
  <si>
    <t>Share</t>
  </si>
  <si>
    <t>Revaluation</t>
  </si>
  <si>
    <t>Retained</t>
  </si>
  <si>
    <t>capital</t>
  </si>
  <si>
    <t>profits</t>
  </si>
  <si>
    <t>EPS of RM0.50 each - Basic (sen)</t>
  </si>
  <si>
    <t>Shares repurchased</t>
  </si>
  <si>
    <t>Taxation comprises the following:-</t>
  </si>
  <si>
    <t>Current taxation</t>
  </si>
  <si>
    <t>Revenue</t>
  </si>
  <si>
    <t>reserve</t>
  </si>
  <si>
    <t>Dividend paid</t>
  </si>
  <si>
    <t>Other Operating Income</t>
  </si>
  <si>
    <t>Investing Results</t>
  </si>
  <si>
    <t>(The Condensed Consolidated Income Statements should be read in conjunction with the Annual Financial Report</t>
  </si>
  <si>
    <t>CONDENSED CONSOLIDATED INCOME STATEMENTS</t>
  </si>
  <si>
    <t>Finance Costs</t>
  </si>
  <si>
    <t>CONDENSED CONSOLIDATED STATEMENTS OF CHANGES IN EQUITY</t>
  </si>
  <si>
    <t>NOTES TO THE INTERIM FINANCIAL REPORT</t>
  </si>
  <si>
    <t>A1.</t>
  </si>
  <si>
    <t>A2.</t>
  </si>
  <si>
    <t>Qualified audit report</t>
  </si>
  <si>
    <t>A4.</t>
  </si>
  <si>
    <t>A5.</t>
  </si>
  <si>
    <t>A6.</t>
  </si>
  <si>
    <t>A7.</t>
  </si>
  <si>
    <t>A8.</t>
  </si>
  <si>
    <t>A9.</t>
  </si>
  <si>
    <t>A10.</t>
  </si>
  <si>
    <t>A11.</t>
  </si>
  <si>
    <t>A12.</t>
  </si>
  <si>
    <t>B1.</t>
  </si>
  <si>
    <t>B2.</t>
  </si>
  <si>
    <t>B3.</t>
  </si>
  <si>
    <t>B4.</t>
  </si>
  <si>
    <t>B5.</t>
  </si>
  <si>
    <t>B6.</t>
  </si>
  <si>
    <t>B7.</t>
  </si>
  <si>
    <t>B8.</t>
  </si>
  <si>
    <t>B9.</t>
  </si>
  <si>
    <t>B10.</t>
  </si>
  <si>
    <t>B11.</t>
  </si>
  <si>
    <t>B12.</t>
  </si>
  <si>
    <t>B13.</t>
  </si>
  <si>
    <t>Basic earnings per share</t>
  </si>
  <si>
    <t>Weighted average no. of ordinary</t>
  </si>
  <si>
    <t>Not applicable as no profit forecast was published.</t>
  </si>
  <si>
    <t xml:space="preserve">   shares in issue</t>
  </si>
  <si>
    <t>Basic earnings per share (sen)</t>
  </si>
  <si>
    <t>CUMULATIVE QUARTERS</t>
  </si>
  <si>
    <t>Cumulative Quarters</t>
  </si>
  <si>
    <t>Operating profit before changes in working capital</t>
  </si>
  <si>
    <t>Total Sale Proceeds</t>
  </si>
  <si>
    <t>Deferred taxation</t>
  </si>
  <si>
    <t>Foreign</t>
  </si>
  <si>
    <t xml:space="preserve">exchange </t>
  </si>
  <si>
    <t>Bank overdraft</t>
  </si>
  <si>
    <t>ADDITIONAL INFORMATION REQUIRED BY THE BMSB LISTING REQUIREMENTS</t>
  </si>
  <si>
    <t>Total Purchase</t>
  </si>
  <si>
    <t>CASH AND CASH EQUIVALENTS AT END OF PERIOD</t>
  </si>
  <si>
    <t>CASH AND CASH EQUIVALENTS AT BEGINNING OF PERIOD</t>
  </si>
  <si>
    <t>Net profit for the period</t>
  </si>
  <si>
    <t>Net profit before taxation</t>
  </si>
  <si>
    <t>Investment Properties</t>
  </si>
  <si>
    <t>CONDENSED CONSOLIDATED CASH FLOW STATEMENT</t>
  </si>
  <si>
    <t>Current Year</t>
  </si>
  <si>
    <t>Preceding Year</t>
  </si>
  <si>
    <t>CASH FLOWS FROM OPERATING ACTIVITIES</t>
  </si>
  <si>
    <t>Adjustments for non-cash flow:-</t>
  </si>
  <si>
    <t>Non-cash items</t>
  </si>
  <si>
    <t>Non-operating items</t>
  </si>
  <si>
    <t>Net change in current assets</t>
  </si>
  <si>
    <t>Net change in current liabilities</t>
  </si>
  <si>
    <t>Cash generated from operations</t>
  </si>
  <si>
    <t>Interest received</t>
  </si>
  <si>
    <t>Taxes paid</t>
  </si>
  <si>
    <t>CASH FLOWS FROM INVESTING ACTIVITIES</t>
  </si>
  <si>
    <t>Purchase of property, plant and equipment</t>
  </si>
  <si>
    <t>Proceeds from disposal of property, plant and equipment</t>
  </si>
  <si>
    <t>Other investments</t>
  </si>
  <si>
    <t>CASH FLOWS FROM FINANCING ACTIVITIES</t>
  </si>
  <si>
    <t>Transactions with owners</t>
  </si>
  <si>
    <t>Bank borrowings</t>
  </si>
  <si>
    <t>Interest paid</t>
  </si>
  <si>
    <t>Net cash used in financing activities</t>
  </si>
  <si>
    <t>Effects of exchange rate changes</t>
  </si>
  <si>
    <t>CASH AND CASH EQUIVALENTS COMPRISE:</t>
  </si>
  <si>
    <t>(The Condensed Consolidated Cash Flow Statements should be read in conjunction with the Annual Financial Report</t>
  </si>
  <si>
    <t>NET (DECREASE) / INCREASE IN CASH AND CASH EQUIVALENTS</t>
  </si>
  <si>
    <t>Proceeds from disposal of quoted investments</t>
  </si>
  <si>
    <t>Cash &amp; Cash Equivalent</t>
  </si>
  <si>
    <t>CONDENSED CONSOLIDATED BALANCE SHEETS</t>
  </si>
  <si>
    <t>AS AT END OF</t>
  </si>
  <si>
    <t>AS AT</t>
  </si>
  <si>
    <t>FINANCIAL</t>
  </si>
  <si>
    <t>YEAR END</t>
  </si>
  <si>
    <t>Property, Plant and Equipment</t>
  </si>
  <si>
    <t>Intangible Assets</t>
  </si>
  <si>
    <t>Other Investments</t>
  </si>
  <si>
    <t>Inventories &amp; Work-In-Progress</t>
  </si>
  <si>
    <t>Amounts Due from Customers</t>
  </si>
  <si>
    <t>Trade &amp; Other Receivables</t>
  </si>
  <si>
    <t>Current Liabilities</t>
  </si>
  <si>
    <t>Trade &amp; Other Payables</t>
  </si>
  <si>
    <t>Amounts Due to Customers</t>
  </si>
  <si>
    <t>(The Condensed Consolidated Balance Sheets should be read in conjunction with the Annual Financial Report</t>
  </si>
  <si>
    <t>Shares issued pursuant to ESOS</t>
  </si>
  <si>
    <t>Deferred Tax Assets</t>
  </si>
  <si>
    <t>Deferred Tax Liabilities</t>
  </si>
  <si>
    <t>RM</t>
  </si>
  <si>
    <t>Operating Expenses</t>
  </si>
  <si>
    <t>Share Capital</t>
  </si>
  <si>
    <t>Minority Interest</t>
  </si>
  <si>
    <t>Total</t>
  </si>
  <si>
    <t>31/12/2005</t>
  </si>
  <si>
    <t>Proceeds from exercise of ESOS</t>
  </si>
  <si>
    <t>Currency translation differences</t>
  </si>
  <si>
    <t>The business operations of the Group is generally non seasonal.</t>
  </si>
  <si>
    <t>Total Gains on Disposals</t>
  </si>
  <si>
    <t xml:space="preserve">Treasury </t>
  </si>
  <si>
    <t>shares</t>
  </si>
  <si>
    <t>(The Condensed Consolidated Statements of Changes in Equity should be read in conjunction with the Annual Financial Report</t>
  </si>
  <si>
    <t>Secured and unsecured :</t>
  </si>
  <si>
    <t>Total secured borrowings</t>
  </si>
  <si>
    <t>Total unsecured borrowings</t>
  </si>
  <si>
    <t>Total borrowings</t>
  </si>
  <si>
    <t>Short Term and Long Term</t>
  </si>
  <si>
    <t>Total short-term borrowings</t>
  </si>
  <si>
    <t>Total long term borrowings</t>
  </si>
  <si>
    <t>Profit attributable to :</t>
  </si>
  <si>
    <t>Equity holders of the parent</t>
  </si>
  <si>
    <t>for the year ended 31 December 2005)</t>
  </si>
  <si>
    <t>(Restated)</t>
  </si>
  <si>
    <t>ASSETS</t>
  </si>
  <si>
    <t>Non-current assets</t>
  </si>
  <si>
    <t>EQUITY AND LIABILITIES</t>
  </si>
  <si>
    <t>Equity attributable to equity holders of the parent</t>
  </si>
  <si>
    <t>Total equity</t>
  </si>
  <si>
    <t>Non-current liabilities</t>
  </si>
  <si>
    <t>TOTAL EQUITY AND LIABILITIES</t>
  </si>
  <si>
    <t xml:space="preserve">Deposits, bank balances and cash </t>
  </si>
  <si>
    <t>Less : Fixed deposit not readily for use</t>
  </si>
  <si>
    <t>&lt;---------------------------------- Reserves-----------------------------------&gt;</t>
  </si>
  <si>
    <t>&lt;-------------------Non Distributable-------------------&gt;</t>
  </si>
  <si>
    <t>Distributable</t>
  </si>
  <si>
    <t>Share-</t>
  </si>
  <si>
    <t>holders</t>
  </si>
  <si>
    <t xml:space="preserve">Minority </t>
  </si>
  <si>
    <t xml:space="preserve">Fund </t>
  </si>
  <si>
    <t>Interest</t>
  </si>
  <si>
    <t>Equity</t>
  </si>
  <si>
    <t>At 31 December 2005</t>
  </si>
  <si>
    <t>Restating investment property at cost</t>
  </si>
  <si>
    <t>model</t>
  </si>
  <si>
    <t>Restated balances as at 1st January 2006</t>
  </si>
  <si>
    <t>Profit(loss) recognised directly to equity</t>
  </si>
  <si>
    <t>The financial statement for the year ended 31 December 2005 was not qualified.</t>
  </si>
  <si>
    <t>this was financed by internally generated funds.</t>
  </si>
  <si>
    <t xml:space="preserve">The above shares are being held and retained as treasury shares as defined under Section 67A of the Companies Act, 1965. The </t>
  </si>
  <si>
    <t>Segmental Revenue</t>
  </si>
  <si>
    <t>Security and fire alarm system</t>
  </si>
  <si>
    <t>Telecommunication and AV/Multimedia &amp; ITS</t>
  </si>
  <si>
    <t>Electronics products and micro-processor systems</t>
  </si>
  <si>
    <t xml:space="preserve">Manufacturing </t>
  </si>
  <si>
    <t xml:space="preserve">Unallocated reconciling </t>
  </si>
  <si>
    <t>Total revenue including inter-segment sales</t>
  </si>
  <si>
    <t>Elimination of inter-segment sales</t>
  </si>
  <si>
    <t xml:space="preserve">Total </t>
  </si>
  <si>
    <t>Segmental Results</t>
  </si>
  <si>
    <t>Segmental profit</t>
  </si>
  <si>
    <t>Unallocated income(expenses)</t>
  </si>
  <si>
    <t>Profit from operation</t>
  </si>
  <si>
    <t>A13.</t>
  </si>
  <si>
    <t>B14.</t>
  </si>
  <si>
    <t>Effect of exchange rate changes</t>
  </si>
  <si>
    <t xml:space="preserve">Comparatives </t>
  </si>
  <si>
    <t>The following comparative amounts have been restated due to the adoption of the new and revised FRSs:</t>
  </si>
  <si>
    <t xml:space="preserve">Previously </t>
  </si>
  <si>
    <t>Adjustments</t>
  </si>
  <si>
    <t>Restated</t>
  </si>
  <si>
    <t>stated</t>
  </si>
  <si>
    <t>As at 31 December 2005</t>
  </si>
  <si>
    <t xml:space="preserve">Investment properties </t>
  </si>
  <si>
    <t>A3</t>
  </si>
  <si>
    <t>A14.</t>
  </si>
  <si>
    <t>Prepaid Interest in Leased Land</t>
  </si>
  <si>
    <t>TOTAL ASSETS</t>
  </si>
  <si>
    <t>Total Non-current liabilities</t>
  </si>
  <si>
    <t>Total Current Liabilities</t>
  </si>
  <si>
    <t xml:space="preserve">Total recognised income and expense for </t>
  </si>
  <si>
    <t>Property, plant and equipment</t>
  </si>
  <si>
    <t xml:space="preserve">Revaluation Reserve </t>
  </si>
  <si>
    <t xml:space="preserve">Minority Interest </t>
  </si>
  <si>
    <t>Related Party Transactions</t>
  </si>
  <si>
    <t>The significant transactions and balances with related parties of the Group during the current quarter are listed below :-</t>
  </si>
  <si>
    <t xml:space="preserve">Transactions for the </t>
  </si>
  <si>
    <t>Balance due from/(to)</t>
  </si>
  <si>
    <t xml:space="preserve"> current quarter</t>
  </si>
  <si>
    <t xml:space="preserve">Rental paid to a company in which </t>
  </si>
  <si>
    <t>Dr Lim Jit Chow and Lim Hsiu Hoon have interests.</t>
  </si>
  <si>
    <t xml:space="preserve">Interest charged on the loan given to </t>
  </si>
  <si>
    <t>an associate company, PDX.com Sdn Bhd</t>
  </si>
  <si>
    <t>Not applicable under the new and revised FRSs</t>
  </si>
  <si>
    <t>Net Assets  per share of RM0.50 each (RM)</t>
  </si>
  <si>
    <t>Dividends paid</t>
  </si>
  <si>
    <t>Dividend income</t>
  </si>
  <si>
    <t xml:space="preserve">Dividends paid </t>
  </si>
  <si>
    <t>Dividends paid to minority shareholders of</t>
  </si>
  <si>
    <t>subsidiary companies</t>
  </si>
  <si>
    <t>Surplus on revaluation of properties</t>
  </si>
  <si>
    <t xml:space="preserve">Net gain not recognised in the income </t>
  </si>
  <si>
    <t>statement</t>
  </si>
  <si>
    <t>None of the treasury shares were sold or cancelled during the current quarter.</t>
  </si>
  <si>
    <t>Profit Before Tax</t>
  </si>
  <si>
    <t>Profit After Tax</t>
  </si>
  <si>
    <t>Net Profit for the Period</t>
  </si>
  <si>
    <t>31/12/2006</t>
  </si>
  <si>
    <t>12 Months Ended</t>
  </si>
  <si>
    <t>Net cash generating from operating activities</t>
  </si>
  <si>
    <t>Net cash generated from (used in) investing activities</t>
  </si>
  <si>
    <t>Net profit for the year</t>
  </si>
  <si>
    <t>the year</t>
  </si>
  <si>
    <t>Repurchased during the year</t>
  </si>
  <si>
    <t xml:space="preserve">Restated balances as at 31st December       </t>
  </si>
  <si>
    <t>At 31 December 2006</t>
  </si>
  <si>
    <t>During the current quarter, the Company repurchased a total of 104,000 of its own shares from the open market at an average</t>
  </si>
  <si>
    <t xml:space="preserve">price of RM0.403 per share. The total consideration paid for the repurchase including transaction costs was RM41,912 and </t>
  </si>
  <si>
    <t xml:space="preserve">total number of shares held as treasury shares as at 31 December 2006 was 1,120,600 at an average price per share of RM0.482. </t>
  </si>
  <si>
    <t>at 31/12/2006</t>
  </si>
  <si>
    <t xml:space="preserve">Total Purchases </t>
  </si>
  <si>
    <t>Total Group Borrowings as at 31 December 2006:-</t>
  </si>
  <si>
    <t>26 February 2007</t>
  </si>
  <si>
    <t>Investment in quoted securities as at 31 December 2006:-</t>
  </si>
  <si>
    <t>FOR THE YEAR ENDED 31 DECEMBER 2006</t>
  </si>
  <si>
    <t>AS AT 31 DECEMBER 2006</t>
  </si>
  <si>
    <t>31.12.2006</t>
  </si>
  <si>
    <t>31.12.2005</t>
  </si>
  <si>
    <t>90792508+C164</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</si>
</sst>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_(* #,##0.0_);_(* \(#,##0.0\);_(* &quot;-&quot;_);_(@_)"/>
    <numFmt numFmtId="167" formatCode="_(* #,##0.00_);_(* \(#,##0.00\);_(* &quot;-&quot;_);_(@_)"/>
    <numFmt numFmtId="168" formatCode="#,##0.0_);\(#,##0.0\)"/>
    <numFmt numFmtId="169" formatCode="_(* #,##0.0_);_(* \(#,##0.0\);_(* &quot;-&quot;??_);_(@_)"/>
    <numFmt numFmtId="170" formatCode="_(* #,##0_);_(* \(#,##0\);_(* &quot;-&quot;??_);_(@_)"/>
    <numFmt numFmtId="171" formatCode="_(* #,##0.0000_);_(* \(#,##0.0000\);_(* &quot;-&quot;??_);_(@_)"/>
    <numFmt numFmtId="172" formatCode="_(* #,##0.000_);_(* \(#,##0.000\);_(* &quot;-&quot;???_);_(@_)"/>
    <numFmt numFmtId="173" formatCode="_(* #,##0.0000_);_(* \(#,##0.0000\);_(* &quot;-&quot;????_);_(@_)"/>
    <numFmt numFmtId="174" formatCode="_(* #,##0.00_);_(* \(#,##0.00\);_(* &quot;-&quot;?_);_(@_)"/>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quot;Q&quot;#,##0_);\(&quot;Q&quot;#,##0\)"/>
    <numFmt numFmtId="184" formatCode="&quot;Q&quot;#,##0_);[Red]\(&quot;Q&quot;#,##0\)"/>
    <numFmt numFmtId="185" formatCode="&quot;Q&quot;#,##0.00_);\(&quot;Q&quot;#,##0.00\)"/>
    <numFmt numFmtId="186" formatCode="&quot;Q&quot;#,##0.00_);[Red]\(&quot;Q&quot;#,##0.00\)"/>
    <numFmt numFmtId="187" formatCode="_(&quot;Q&quot;* #,##0_);_(&quot;Q&quot;* \(#,##0\);_(&quot;Q&quot;* &quot;-&quot;_);_(@_)"/>
    <numFmt numFmtId="188" formatCode="_(&quot;Q&quot;* #,##0.00_);_(&quot;Q&quot;* \(#,##0.00\);_(&quot;Q&quot;* &quot;-&quot;??_);_(@_)"/>
    <numFmt numFmtId="189" formatCode="#,##0.000"/>
    <numFmt numFmtId="190" formatCode="#,##0.0000"/>
    <numFmt numFmtId="191" formatCode="0.00000000"/>
    <numFmt numFmtId="192" formatCode="0.0000000"/>
    <numFmt numFmtId="193" formatCode="0.000000"/>
    <numFmt numFmtId="194" formatCode="0.00000"/>
    <numFmt numFmtId="195" formatCode="0.0000"/>
    <numFmt numFmtId="196" formatCode="0.0"/>
    <numFmt numFmtId="197" formatCode="#,##0.0"/>
    <numFmt numFmtId="198" formatCode="0.00_);\(0.00\)"/>
    <numFmt numFmtId="199" formatCode="_(* #,##0.000_);_(* \(#,##0.000\);_(* &quot;-&quot;_);_(@_)"/>
    <numFmt numFmtId="200" formatCode="_(* #,##0.0000_);_(* \(#,##0.0000\);_(* &quot;-&quot;_);_(@_)"/>
    <numFmt numFmtId="201" formatCode="_(* #,##0.000_);_(* \(#,##0.000\);_(* &quot;-&quot;??_);_(@_)"/>
    <numFmt numFmtId="202" formatCode="_(&quot;RM&quot;* #,##0.00_);_(&quot;RM&quot;* \(#,##0.00\);_(&quot;RM&quot;* &quot;-&quot;??_);_(@_)"/>
    <numFmt numFmtId="203" formatCode="_(&quot;RM&quot;* #,##0_);_(&quot;RM&quot;* \(#,##0\);_(&quot;RM&quot;* &quot;-&quot;_);_(@_)"/>
    <numFmt numFmtId="204" formatCode="&quot;Yes&quot;;&quot;Yes&quot;;&quot;No&quot;"/>
    <numFmt numFmtId="205" formatCode="&quot;True&quot;;&quot;True&quot;;&quot;False&quot;"/>
    <numFmt numFmtId="206" formatCode="&quot;On&quot;;&quot;On&quot;;&quot;Off&quot;"/>
    <numFmt numFmtId="207" formatCode="_(* #,##0.00000_);_(* \(#,##0.00000\);_(* &quot;-&quot;??_);_(@_)"/>
    <numFmt numFmtId="208" formatCode="#,##0.000_);\(#,##0.000\)"/>
    <numFmt numFmtId="209" formatCode="#,##0.0000_);\(#,##0.0000\)"/>
    <numFmt numFmtId="210" formatCode="_(* #,##0.0_);_(* \(#,##0.0\);_(* &quot;-&quot;?_);_(@_)"/>
    <numFmt numFmtId="211" formatCode="0_);\(0\)"/>
    <numFmt numFmtId="212" formatCode="_-* #,##0_-;\-* #,##0_-;_-* &quot;-&quot;??_-;_-@_-"/>
    <numFmt numFmtId="213" formatCode="0_);[Red]\(0\)"/>
    <numFmt numFmtId="214" formatCode="_(* #,##0.000_);_(* \(#,##0.000\);_(* &quot;-&quot;?_);_(@_)"/>
    <numFmt numFmtId="215" formatCode="_(* #,##0.0000_);_(* \(#,##0.0000\);_(* &quot;-&quot;?_);_(@_)"/>
    <numFmt numFmtId="216" formatCode="_-&quot;$&quot;* #,##0.00_-;\-&quot;$&quot;* #,##0.00_-;_-&quot;$&quot;* &quot;-&quot;??_-;_-@_-"/>
    <numFmt numFmtId="217" formatCode="_-&quot;$&quot;* #,##0_-;\-&quot;$&quot;* #,##0_-;_-&quot;$&quot;* &quot;-&quot;_-;_-@_-"/>
    <numFmt numFmtId="218" formatCode="00000"/>
    <numFmt numFmtId="219" formatCode="&quot;RM&quot;#,##0;\-&quot;RM&quot;#,##0"/>
    <numFmt numFmtId="220" formatCode="&quot;RM&quot;#,##0;[Red]\-&quot;RM&quot;#,##0"/>
    <numFmt numFmtId="221" formatCode="&quot;RM&quot;#,##0.00;\-&quot;RM&quot;#,##0.00"/>
    <numFmt numFmtId="222" formatCode="&quot;RM&quot;#,##0.00;[Red]\-&quot;RM&quot;#,##0.00"/>
    <numFmt numFmtId="223" formatCode="_-&quot;RM&quot;* #,##0_-;\-&quot;RM&quot;* #,##0_-;_-&quot;RM&quot;* &quot;-&quot;_-;_-@_-"/>
    <numFmt numFmtId="224" formatCode="_-&quot;RM&quot;* #,##0.00_-;\-&quot;RM&quot;* #,##0.00_-;_-&quot;RM&quot;* &quot;-&quot;??_-;_-@_-"/>
    <numFmt numFmtId="225" formatCode="_(* #,##0.000000_);_(* \(#,##0.000000\);_(* &quot;-&quot;??_);_(@_)"/>
  </numFmts>
  <fonts count="15">
    <font>
      <sz val="12"/>
      <name val="Arial"/>
      <family val="0"/>
    </font>
    <font>
      <b/>
      <sz val="12"/>
      <color indexed="8"/>
      <name val="Arial"/>
      <family val="0"/>
    </font>
    <font>
      <i/>
      <sz val="10"/>
      <name val="Arial"/>
      <family val="0"/>
    </font>
    <font>
      <b/>
      <i/>
      <sz val="10"/>
      <name val="Arial"/>
      <family val="0"/>
    </font>
    <font>
      <b/>
      <sz val="12"/>
      <name val="Arial"/>
      <family val="0"/>
    </font>
    <font>
      <u val="single"/>
      <sz val="12"/>
      <name val="Arial"/>
      <family val="2"/>
    </font>
    <font>
      <u val="single"/>
      <sz val="7.2"/>
      <color indexed="12"/>
      <name val="Arial"/>
      <family val="0"/>
    </font>
    <font>
      <u val="single"/>
      <sz val="7.2"/>
      <color indexed="36"/>
      <name val="Arial"/>
      <family val="0"/>
    </font>
    <font>
      <sz val="10"/>
      <name val="Arial"/>
      <family val="0"/>
    </font>
    <font>
      <sz val="12"/>
      <name val="CG Times"/>
      <family val="0"/>
    </font>
    <font>
      <sz val="10"/>
      <name val="Times New Roman"/>
      <family val="0"/>
    </font>
    <font>
      <sz val="12"/>
      <name val="Times New Roman"/>
      <family val="1"/>
    </font>
    <font>
      <b/>
      <sz val="14"/>
      <name val="Arial"/>
      <family val="2"/>
    </font>
    <font>
      <b/>
      <sz val="10"/>
      <name val="Arial"/>
      <family val="2"/>
    </font>
    <font>
      <sz val="8"/>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3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8" fillId="0" borderId="0">
      <alignment/>
      <protection/>
    </xf>
    <xf numFmtId="0" fontId="10" fillId="0" borderId="0">
      <alignment/>
      <protection/>
    </xf>
    <xf numFmtId="0" fontId="8" fillId="0" borderId="0">
      <alignment/>
      <protection/>
    </xf>
    <xf numFmtId="9" fontId="8" fillId="0" borderId="0" applyFont="0" applyFill="0" applyBorder="0" applyAlignment="0" applyProtection="0"/>
  </cellStyleXfs>
  <cellXfs count="180">
    <xf numFmtId="0" fontId="0" fillId="2" borderId="0" xfId="0" applyNumberFormat="1" applyAlignment="1">
      <alignment/>
    </xf>
    <xf numFmtId="0" fontId="0" fillId="2" borderId="0" xfId="0" applyNumberFormat="1" applyAlignment="1">
      <alignment horizontal="center"/>
    </xf>
    <xf numFmtId="0" fontId="4" fillId="2" borderId="0" xfId="0" applyNumberFormat="1" applyFont="1" applyAlignment="1">
      <alignment/>
    </xf>
    <xf numFmtId="0" fontId="0" fillId="2" borderId="0" xfId="0" applyNumberFormat="1" applyBorder="1" applyAlignment="1">
      <alignment/>
    </xf>
    <xf numFmtId="41" fontId="0" fillId="2" borderId="1" xfId="0" applyNumberFormat="1" applyBorder="1" applyAlignment="1">
      <alignment/>
    </xf>
    <xf numFmtId="41" fontId="0" fillId="2" borderId="0" xfId="0" applyNumberFormat="1" applyAlignment="1">
      <alignment/>
    </xf>
    <xf numFmtId="41" fontId="0" fillId="2" borderId="2" xfId="0" applyNumberFormat="1" applyBorder="1" applyAlignment="1">
      <alignment/>
    </xf>
    <xf numFmtId="41" fontId="0" fillId="2" borderId="0" xfId="0" applyNumberFormat="1" applyBorder="1" applyAlignment="1">
      <alignment/>
    </xf>
    <xf numFmtId="0" fontId="0" fillId="2" borderId="2" xfId="0" applyNumberFormat="1" applyBorder="1" applyAlignment="1">
      <alignment/>
    </xf>
    <xf numFmtId="0" fontId="0" fillId="2" borderId="0" xfId="0" applyNumberFormat="1" applyAlignment="1" quotePrefix="1">
      <alignment horizontal="center"/>
    </xf>
    <xf numFmtId="0" fontId="0" fillId="2" borderId="0" xfId="0" applyNumberFormat="1" applyFont="1" applyAlignment="1">
      <alignment/>
    </xf>
    <xf numFmtId="0" fontId="0" fillId="2" borderId="0" xfId="0" applyNumberFormat="1" applyBorder="1" applyAlignment="1">
      <alignment horizontal="center"/>
    </xf>
    <xf numFmtId="0" fontId="0" fillId="2" borderId="2" xfId="0" applyNumberFormat="1" applyBorder="1" applyAlignment="1" quotePrefix="1">
      <alignment horizontal="center"/>
    </xf>
    <xf numFmtId="0" fontId="0" fillId="2" borderId="0" xfId="0" applyAlignment="1">
      <alignment/>
    </xf>
    <xf numFmtId="0" fontId="0" fillId="2" borderId="0" xfId="0" applyNumberFormat="1" applyAlignment="1" quotePrefix="1">
      <alignment/>
    </xf>
    <xf numFmtId="15" fontId="0" fillId="2" borderId="0" xfId="0" applyNumberFormat="1" applyAlignment="1" quotePrefix="1">
      <alignment/>
    </xf>
    <xf numFmtId="41" fontId="0" fillId="2" borderId="3" xfId="0" applyNumberFormat="1" applyBorder="1" applyAlignment="1">
      <alignment/>
    </xf>
    <xf numFmtId="0" fontId="0" fillId="2" borderId="0" xfId="0" applyBorder="1" applyAlignment="1">
      <alignment/>
    </xf>
    <xf numFmtId="0" fontId="0" fillId="2" borderId="0" xfId="0" applyBorder="1" applyAlignment="1">
      <alignment horizontal="center"/>
    </xf>
    <xf numFmtId="0" fontId="0" fillId="2" borderId="0" xfId="0" applyBorder="1" applyAlignment="1" quotePrefix="1">
      <alignment horizontal="center"/>
    </xf>
    <xf numFmtId="0" fontId="0" fillId="2" borderId="0" xfId="0" applyBorder="1" applyAlignment="1" quotePrefix="1">
      <alignment/>
    </xf>
    <xf numFmtId="167" fontId="0" fillId="2" borderId="0" xfId="0" applyNumberFormat="1" applyBorder="1" applyAlignment="1">
      <alignment/>
    </xf>
    <xf numFmtId="0" fontId="0" fillId="2" borderId="4" xfId="0" applyNumberFormat="1" applyBorder="1" applyAlignment="1">
      <alignment/>
    </xf>
    <xf numFmtId="0" fontId="0" fillId="2" borderId="0" xfId="0" applyBorder="1" applyAlignment="1">
      <alignment/>
    </xf>
    <xf numFmtId="0" fontId="4" fillId="2" borderId="0" xfId="0" applyNumberFormat="1" applyFont="1" applyBorder="1" applyAlignment="1">
      <alignment/>
    </xf>
    <xf numFmtId="0" fontId="0" fillId="2" borderId="0" xfId="0" applyNumberFormat="1" applyFont="1" applyBorder="1" applyAlignment="1">
      <alignment/>
    </xf>
    <xf numFmtId="41" fontId="0" fillId="2" borderId="0" xfId="0" applyNumberFormat="1" applyBorder="1" applyAlignment="1" quotePrefix="1">
      <alignment horizontal="center"/>
    </xf>
    <xf numFmtId="0" fontId="4" fillId="2" borderId="0" xfId="0" applyFont="1" applyBorder="1" applyAlignment="1">
      <alignment/>
    </xf>
    <xf numFmtId="0" fontId="4" fillId="2" borderId="0" xfId="0" applyNumberFormat="1" applyFont="1" applyAlignment="1">
      <alignment/>
    </xf>
    <xf numFmtId="41" fontId="0" fillId="2" borderId="0" xfId="0" applyNumberFormat="1" applyBorder="1" applyAlignment="1" quotePrefix="1">
      <alignment/>
    </xf>
    <xf numFmtId="41" fontId="0" fillId="2" borderId="0" xfId="0" applyNumberFormat="1" applyBorder="1" applyAlignment="1">
      <alignment/>
    </xf>
    <xf numFmtId="0" fontId="4" fillId="2" borderId="0" xfId="0" applyFont="1" applyBorder="1" applyAlignment="1">
      <alignment horizontal="right"/>
    </xf>
    <xf numFmtId="0" fontId="0" fillId="2" borderId="0" xfId="0" applyNumberFormat="1" applyFont="1" applyAlignment="1">
      <alignment/>
    </xf>
    <xf numFmtId="0" fontId="0" fillId="2" borderId="0" xfId="0" applyNumberFormat="1" applyFont="1" applyAlignment="1">
      <alignment horizontal="left" wrapText="1"/>
    </xf>
    <xf numFmtId="43" fontId="0" fillId="2" borderId="0" xfId="0" applyNumberFormat="1" applyBorder="1" applyAlignment="1">
      <alignment/>
    </xf>
    <xf numFmtId="0" fontId="0" fillId="0" borderId="0" xfId="26" applyFont="1">
      <alignment/>
      <protection/>
    </xf>
    <xf numFmtId="0" fontId="0" fillId="0" borderId="0" xfId="26" applyFont="1" applyBorder="1">
      <alignment/>
      <protection/>
    </xf>
    <xf numFmtId="0" fontId="9" fillId="0" borderId="0" xfId="26" applyFont="1">
      <alignment/>
      <protection/>
    </xf>
    <xf numFmtId="3" fontId="9" fillId="0" borderId="0" xfId="26" applyNumberFormat="1" applyFont="1">
      <alignment/>
      <protection/>
    </xf>
    <xf numFmtId="0" fontId="11" fillId="0" borderId="0" xfId="27" applyFont="1">
      <alignment/>
      <protection/>
    </xf>
    <xf numFmtId="0" fontId="0" fillId="2" borderId="0" xfId="0" applyNumberFormat="1" applyBorder="1" applyAlignment="1" quotePrefix="1">
      <alignment horizontal="center"/>
    </xf>
    <xf numFmtId="41" fontId="0" fillId="2" borderId="5" xfId="0" applyNumberFormat="1" applyBorder="1" applyAlignment="1">
      <alignment/>
    </xf>
    <xf numFmtId="0" fontId="0" fillId="2" borderId="6" xfId="0" applyNumberFormat="1" applyBorder="1" applyAlignment="1" quotePrefix="1">
      <alignment horizontal="center"/>
    </xf>
    <xf numFmtId="41" fontId="0" fillId="2" borderId="2" xfId="0" applyNumberFormat="1" applyBorder="1" applyAlignment="1" quotePrefix="1">
      <alignment horizontal="center"/>
    </xf>
    <xf numFmtId="41" fontId="11" fillId="0" borderId="0" xfId="16" applyFont="1" applyAlignment="1">
      <alignment/>
    </xf>
    <xf numFmtId="41" fontId="0" fillId="2" borderId="0" xfId="0" applyNumberFormat="1" applyFont="1" applyAlignment="1">
      <alignment/>
    </xf>
    <xf numFmtId="41" fontId="0" fillId="2" borderId="0" xfId="0" applyNumberFormat="1" applyFont="1" applyBorder="1" applyAlignment="1">
      <alignment/>
    </xf>
    <xf numFmtId="0" fontId="8" fillId="0" borderId="0" xfId="28">
      <alignment/>
      <protection/>
    </xf>
    <xf numFmtId="0" fontId="4" fillId="0" borderId="0" xfId="28" applyFont="1">
      <alignment/>
      <protection/>
    </xf>
    <xf numFmtId="0" fontId="13" fillId="0" borderId="0" xfId="28" applyFont="1">
      <alignment/>
      <protection/>
    </xf>
    <xf numFmtId="0" fontId="8" fillId="0" borderId="0" xfId="28" applyAlignment="1">
      <alignment horizontal="right"/>
      <protection/>
    </xf>
    <xf numFmtId="0" fontId="8" fillId="0" borderId="0" xfId="28" applyAlignment="1" quotePrefix="1">
      <alignment horizontal="right"/>
      <protection/>
    </xf>
    <xf numFmtId="41" fontId="8" fillId="0" borderId="0" xfId="28" applyNumberFormat="1" applyBorder="1" applyAlignment="1">
      <alignment horizontal="right"/>
      <protection/>
    </xf>
    <xf numFmtId="41" fontId="8" fillId="0" borderId="2" xfId="28" applyNumberFormat="1" applyBorder="1" applyAlignment="1">
      <alignment horizontal="right"/>
      <protection/>
    </xf>
    <xf numFmtId="0" fontId="8" fillId="0" borderId="0" xfId="28" applyFont="1">
      <alignment/>
      <protection/>
    </xf>
    <xf numFmtId="41" fontId="8" fillId="0" borderId="1" xfId="28" applyNumberFormat="1" applyBorder="1" applyAlignment="1">
      <alignment horizontal="right"/>
      <protection/>
    </xf>
    <xf numFmtId="0" fontId="5" fillId="2" borderId="0" xfId="0" applyNumberFormat="1" applyFont="1" applyBorder="1" applyAlignment="1">
      <alignment horizontal="center"/>
    </xf>
    <xf numFmtId="41" fontId="8" fillId="0" borderId="7" xfId="28" applyNumberFormat="1" applyBorder="1" applyAlignment="1">
      <alignment horizontal="right"/>
      <protection/>
    </xf>
    <xf numFmtId="0" fontId="8" fillId="0" borderId="0" xfId="28" applyBorder="1">
      <alignment/>
      <protection/>
    </xf>
    <xf numFmtId="0" fontId="12" fillId="2" borderId="0" xfId="0" applyNumberFormat="1" applyFont="1" applyAlignment="1">
      <alignment/>
    </xf>
    <xf numFmtId="0" fontId="0" fillId="0" borderId="0" xfId="28" applyFont="1">
      <alignment/>
      <protection/>
    </xf>
    <xf numFmtId="0" fontId="8" fillId="0" borderId="0" xfId="28" applyAlignment="1">
      <alignment horizontal="center"/>
      <protection/>
    </xf>
    <xf numFmtId="0" fontId="0" fillId="2" borderId="0" xfId="0" applyFill="1" applyBorder="1" applyAlignment="1">
      <alignment horizontal="center"/>
    </xf>
    <xf numFmtId="0" fontId="0" fillId="2" borderId="0" xfId="0" applyFill="1" applyBorder="1" applyAlignment="1" quotePrefix="1">
      <alignment horizontal="center"/>
    </xf>
    <xf numFmtId="0" fontId="0" fillId="2" borderId="0" xfId="0" applyFill="1" applyBorder="1" applyAlignment="1">
      <alignment/>
    </xf>
    <xf numFmtId="41" fontId="8" fillId="0" borderId="8" xfId="28" applyNumberFormat="1" applyBorder="1" applyAlignment="1">
      <alignment horizontal="right"/>
      <protection/>
    </xf>
    <xf numFmtId="41" fontId="8" fillId="0" borderId="9" xfId="28" applyNumberFormat="1" applyBorder="1" applyAlignment="1">
      <alignment horizontal="right"/>
      <protection/>
    </xf>
    <xf numFmtId="0" fontId="8" fillId="0" borderId="2" xfId="28" applyBorder="1">
      <alignment/>
      <protection/>
    </xf>
    <xf numFmtId="0" fontId="0" fillId="2" borderId="0" xfId="0" applyNumberFormat="1" applyAlignment="1">
      <alignment vertical="top" wrapText="1"/>
    </xf>
    <xf numFmtId="0" fontId="0" fillId="2" borderId="0" xfId="0" applyNumberFormat="1" applyFont="1" applyAlignment="1">
      <alignment horizontal="left" vertical="top" wrapText="1"/>
    </xf>
    <xf numFmtId="0" fontId="0" fillId="2" borderId="0" xfId="0" applyNumberFormat="1" applyAlignment="1">
      <alignment horizontal="left" vertical="top" wrapText="1"/>
    </xf>
    <xf numFmtId="41" fontId="0" fillId="2" borderId="3" xfId="0" applyNumberFormat="1" applyFont="1" applyBorder="1" applyAlignment="1">
      <alignment/>
    </xf>
    <xf numFmtId="37" fontId="0" fillId="2" borderId="0" xfId="0" applyNumberFormat="1" applyFont="1" applyAlignment="1">
      <alignment/>
    </xf>
    <xf numFmtId="0" fontId="0" fillId="2" borderId="0" xfId="23" applyNumberFormat="1" applyFont="1">
      <alignment/>
      <protection/>
    </xf>
    <xf numFmtId="41" fontId="0" fillId="2" borderId="2" xfId="0" applyNumberFormat="1" applyFont="1" applyBorder="1" applyAlignment="1" quotePrefix="1">
      <alignment/>
    </xf>
    <xf numFmtId="0" fontId="4" fillId="2" borderId="0" xfId="22" applyNumberFormat="1" applyFont="1">
      <alignment/>
      <protection/>
    </xf>
    <xf numFmtId="0" fontId="8" fillId="0" borderId="0" xfId="21">
      <alignment/>
      <protection/>
    </xf>
    <xf numFmtId="0" fontId="0" fillId="2" borderId="0" xfId="22" applyNumberFormat="1" applyFont="1">
      <alignment/>
      <protection/>
    </xf>
    <xf numFmtId="0" fontId="4" fillId="2" borderId="0" xfId="25" applyNumberFormat="1" applyFont="1">
      <alignment/>
      <protection/>
    </xf>
    <xf numFmtId="0" fontId="0" fillId="2" borderId="0" xfId="25" applyNumberFormat="1">
      <alignment/>
      <protection/>
    </xf>
    <xf numFmtId="0" fontId="0" fillId="2" borderId="0" xfId="22" applyNumberFormat="1" applyAlignment="1">
      <alignment horizontal="center"/>
      <protection/>
    </xf>
    <xf numFmtId="0" fontId="0" fillId="2" borderId="0" xfId="25" applyNumberFormat="1" applyFont="1">
      <alignment/>
      <protection/>
    </xf>
    <xf numFmtId="41" fontId="0" fillId="2" borderId="0" xfId="25" applyNumberFormat="1">
      <alignment/>
      <protection/>
    </xf>
    <xf numFmtId="41" fontId="0" fillId="2" borderId="2" xfId="25" applyNumberFormat="1" applyBorder="1">
      <alignment/>
      <protection/>
    </xf>
    <xf numFmtId="0" fontId="0" fillId="2" borderId="0" xfId="25" applyNumberFormat="1" applyBorder="1">
      <alignment/>
      <protection/>
    </xf>
    <xf numFmtId="0" fontId="8" fillId="0" borderId="0" xfId="21" applyNumberFormat="1">
      <alignment/>
      <protection/>
    </xf>
    <xf numFmtId="0" fontId="0" fillId="2" borderId="0" xfId="22" applyFont="1" applyBorder="1">
      <alignment/>
      <protection/>
    </xf>
    <xf numFmtId="0" fontId="0" fillId="2" borderId="0" xfId="22" applyFont="1">
      <alignment/>
      <protection/>
    </xf>
    <xf numFmtId="0" fontId="0" fillId="0" borderId="0" xfId="21" applyNumberFormat="1" applyFont="1">
      <alignment/>
      <protection/>
    </xf>
    <xf numFmtId="41" fontId="0" fillId="0" borderId="0" xfId="21" applyNumberFormat="1" applyFont="1">
      <alignment/>
      <protection/>
    </xf>
    <xf numFmtId="0" fontId="0" fillId="2" borderId="0" xfId="22" applyNumberFormat="1" applyBorder="1">
      <alignment/>
      <protection/>
    </xf>
    <xf numFmtId="41" fontId="8" fillId="0" borderId="0" xfId="21" applyNumberFormat="1">
      <alignment/>
      <protection/>
    </xf>
    <xf numFmtId="0" fontId="0" fillId="2" borderId="0" xfId="25" applyNumberFormat="1" applyFont="1" applyBorder="1">
      <alignment/>
      <protection/>
    </xf>
    <xf numFmtId="0" fontId="0" fillId="2" borderId="0" xfId="22" applyNumberFormat="1">
      <alignment/>
      <protection/>
    </xf>
    <xf numFmtId="41" fontId="0" fillId="2" borderId="0" xfId="22" applyNumberFormat="1">
      <alignment/>
      <protection/>
    </xf>
    <xf numFmtId="3" fontId="0" fillId="2" borderId="0" xfId="22" applyNumberFormat="1">
      <alignment/>
      <protection/>
    </xf>
    <xf numFmtId="41" fontId="0" fillId="2" borderId="10" xfId="22" applyNumberFormat="1" applyBorder="1">
      <alignment/>
      <protection/>
    </xf>
    <xf numFmtId="41" fontId="0" fillId="2" borderId="11" xfId="22" applyNumberFormat="1" applyBorder="1">
      <alignment/>
      <protection/>
    </xf>
    <xf numFmtId="41" fontId="0" fillId="2" borderId="6" xfId="22" applyNumberFormat="1" applyBorder="1">
      <alignment/>
      <protection/>
    </xf>
    <xf numFmtId="41" fontId="0" fillId="2" borderId="2" xfId="22" applyNumberFormat="1" applyBorder="1">
      <alignment/>
      <protection/>
    </xf>
    <xf numFmtId="3" fontId="0" fillId="2" borderId="0" xfId="22" applyNumberFormat="1" applyBorder="1">
      <alignment/>
      <protection/>
    </xf>
    <xf numFmtId="41" fontId="0" fillId="2" borderId="3" xfId="22" applyNumberFormat="1" applyBorder="1">
      <alignment/>
      <protection/>
    </xf>
    <xf numFmtId="0" fontId="0" fillId="2" borderId="0" xfId="22" applyNumberFormat="1" applyFont="1" applyBorder="1">
      <alignment/>
      <protection/>
    </xf>
    <xf numFmtId="41" fontId="0" fillId="2" borderId="0" xfId="0" applyNumberFormat="1" applyFont="1" applyAlignment="1">
      <alignment horizontal="left"/>
    </xf>
    <xf numFmtId="0" fontId="8" fillId="0" borderId="0" xfId="28" applyFont="1" applyAlignment="1">
      <alignment horizontal="center"/>
      <protection/>
    </xf>
    <xf numFmtId="41" fontId="0" fillId="2" borderId="0" xfId="0" applyNumberFormat="1" applyFont="1" applyAlignment="1">
      <alignment horizontal="center"/>
    </xf>
    <xf numFmtId="0" fontId="8" fillId="0" borderId="4" xfId="28" applyBorder="1">
      <alignment/>
      <protection/>
    </xf>
    <xf numFmtId="0" fontId="8" fillId="0" borderId="12" xfId="28" applyBorder="1">
      <alignment/>
      <protection/>
    </xf>
    <xf numFmtId="41" fontId="8" fillId="0" borderId="0" xfId="28" applyNumberFormat="1" applyBorder="1">
      <alignment/>
      <protection/>
    </xf>
    <xf numFmtId="37" fontId="0" fillId="2" borderId="0" xfId="0" applyNumberFormat="1" applyAlignment="1">
      <alignment/>
    </xf>
    <xf numFmtId="43" fontId="0" fillId="2" borderId="0" xfId="0" applyNumberFormat="1" applyAlignment="1">
      <alignment/>
    </xf>
    <xf numFmtId="0" fontId="4" fillId="2" borderId="0" xfId="0" applyNumberFormat="1" applyFont="1" applyAlignment="1">
      <alignment vertical="top" wrapText="1"/>
    </xf>
    <xf numFmtId="37" fontId="8" fillId="0" borderId="0" xfId="28" applyNumberFormat="1">
      <alignment/>
      <protection/>
    </xf>
    <xf numFmtId="167" fontId="8" fillId="0" borderId="0" xfId="28" applyNumberFormat="1">
      <alignment/>
      <protection/>
    </xf>
    <xf numFmtId="41" fontId="8" fillId="0" borderId="0" xfId="28" applyNumberFormat="1">
      <alignment/>
      <protection/>
    </xf>
    <xf numFmtId="41" fontId="8" fillId="0" borderId="13" xfId="28" applyNumberFormat="1" applyBorder="1" applyAlignment="1">
      <alignment horizontal="right"/>
      <protection/>
    </xf>
    <xf numFmtId="41" fontId="8" fillId="0" borderId="14" xfId="28" applyNumberFormat="1" applyBorder="1" applyAlignment="1">
      <alignment horizontal="right"/>
      <protection/>
    </xf>
    <xf numFmtId="0" fontId="8" fillId="0" borderId="0" xfId="21" applyFont="1">
      <alignment/>
      <protection/>
    </xf>
    <xf numFmtId="37" fontId="8" fillId="0" borderId="0" xfId="21" applyNumberFormat="1">
      <alignment/>
      <protection/>
    </xf>
    <xf numFmtId="170" fontId="0" fillId="2" borderId="0" xfId="15" applyNumberFormat="1" applyAlignment="1">
      <alignment/>
    </xf>
    <xf numFmtId="170" fontId="0" fillId="2" borderId="2" xfId="15" applyNumberFormat="1" applyBorder="1" applyAlignment="1">
      <alignment/>
    </xf>
    <xf numFmtId="170" fontId="0" fillId="2" borderId="3" xfId="15" applyNumberFormat="1" applyBorder="1" applyAlignment="1">
      <alignment/>
    </xf>
    <xf numFmtId="170" fontId="0" fillId="2" borderId="0" xfId="15" applyNumberFormat="1" applyBorder="1" applyAlignment="1">
      <alignment/>
    </xf>
    <xf numFmtId="0" fontId="8" fillId="0" borderId="0" xfId="21" applyFill="1">
      <alignment/>
      <protection/>
    </xf>
    <xf numFmtId="0" fontId="0" fillId="0" borderId="0" xfId="25" applyNumberFormat="1" applyFill="1">
      <alignment/>
      <protection/>
    </xf>
    <xf numFmtId="0" fontId="0" fillId="0" borderId="0" xfId="25" applyNumberFormat="1" applyFont="1" applyFill="1" applyAlignment="1">
      <alignment horizontal="center"/>
      <protection/>
    </xf>
    <xf numFmtId="0" fontId="0" fillId="0" borderId="0" xfId="25" applyNumberFormat="1" applyFont="1" applyFill="1" applyAlignment="1" quotePrefix="1">
      <alignment horizontal="center"/>
      <protection/>
    </xf>
    <xf numFmtId="0" fontId="0" fillId="0" borderId="0" xfId="22" applyNumberFormat="1" applyFill="1" applyAlignment="1">
      <alignment horizontal="center"/>
      <protection/>
    </xf>
    <xf numFmtId="41" fontId="0" fillId="0" borderId="0" xfId="25" applyNumberFormat="1" applyFill="1">
      <alignment/>
      <protection/>
    </xf>
    <xf numFmtId="41" fontId="0" fillId="0" borderId="2" xfId="25" applyNumberFormat="1" applyFill="1" applyBorder="1">
      <alignment/>
      <protection/>
    </xf>
    <xf numFmtId="41" fontId="0" fillId="0" borderId="0" xfId="25" applyNumberFormat="1" applyFill="1" applyBorder="1">
      <alignment/>
      <protection/>
    </xf>
    <xf numFmtId="41" fontId="0" fillId="0" borderId="3" xfId="25" applyNumberFormat="1" applyFill="1" applyBorder="1">
      <alignment/>
      <protection/>
    </xf>
    <xf numFmtId="0" fontId="8" fillId="0" borderId="0" xfId="21" applyNumberFormat="1" applyFill="1">
      <alignment/>
      <protection/>
    </xf>
    <xf numFmtId="41" fontId="0" fillId="0" borderId="0" xfId="21" applyNumberFormat="1" applyFont="1" applyFill="1">
      <alignment/>
      <protection/>
    </xf>
    <xf numFmtId="41" fontId="0" fillId="0" borderId="2" xfId="21" applyNumberFormat="1" applyFont="1" applyFill="1" applyBorder="1">
      <alignment/>
      <protection/>
    </xf>
    <xf numFmtId="37" fontId="0" fillId="0" borderId="0" xfId="21" applyNumberFormat="1" applyFont="1" applyFill="1">
      <alignment/>
      <protection/>
    </xf>
    <xf numFmtId="41" fontId="0" fillId="0" borderId="3" xfId="21" applyNumberFormat="1" applyFont="1" applyFill="1" applyBorder="1">
      <alignment/>
      <protection/>
    </xf>
    <xf numFmtId="41" fontId="0" fillId="0" borderId="0" xfId="21" applyNumberFormat="1" applyFont="1" applyFill="1" applyBorder="1">
      <alignment/>
      <protection/>
    </xf>
    <xf numFmtId="41" fontId="8" fillId="0" borderId="0" xfId="21" applyNumberFormat="1" applyFill="1">
      <alignment/>
      <protection/>
    </xf>
    <xf numFmtId="41" fontId="0" fillId="2" borderId="0" xfId="22" applyNumberFormat="1" applyBorder="1">
      <alignment/>
      <protection/>
    </xf>
    <xf numFmtId="0" fontId="0" fillId="2" borderId="2" xfId="0" applyNumberFormat="1" applyBorder="1" applyAlignment="1">
      <alignment horizontal="center"/>
    </xf>
    <xf numFmtId="0" fontId="5" fillId="2" borderId="0" xfId="0" applyNumberFormat="1" applyFont="1" applyAlignment="1">
      <alignment/>
    </xf>
    <xf numFmtId="41" fontId="0" fillId="2" borderId="15" xfId="22" applyNumberFormat="1" applyBorder="1">
      <alignment/>
      <protection/>
    </xf>
    <xf numFmtId="0" fontId="0" fillId="2" borderId="0" xfId="0" applyFont="1" applyBorder="1" applyAlignment="1">
      <alignment/>
    </xf>
    <xf numFmtId="41" fontId="0" fillId="2" borderId="0" xfId="0" applyNumberFormat="1" applyFill="1" applyBorder="1" applyAlignment="1">
      <alignment/>
    </xf>
    <xf numFmtId="167" fontId="0" fillId="2" borderId="0" xfId="24" applyNumberFormat="1" applyBorder="1">
      <alignment/>
      <protection/>
    </xf>
    <xf numFmtId="0" fontId="0" fillId="2" borderId="0" xfId="23" applyNumberFormat="1">
      <alignment/>
      <protection/>
    </xf>
    <xf numFmtId="170" fontId="0" fillId="2" borderId="0" xfId="15" applyNumberFormat="1" applyFont="1" applyAlignment="1">
      <alignment/>
    </xf>
    <xf numFmtId="0" fontId="0" fillId="2" borderId="0" xfId="0" applyBorder="1" applyAlignment="1">
      <alignment horizontal="left"/>
    </xf>
    <xf numFmtId="0" fontId="0" fillId="2" borderId="0" xfId="0" applyNumberFormat="1" applyBorder="1" applyAlignment="1">
      <alignment horizontal="left"/>
    </xf>
    <xf numFmtId="15" fontId="0" fillId="2" borderId="0" xfId="0" applyNumberFormat="1" applyBorder="1" applyAlignment="1">
      <alignment horizontal="center"/>
    </xf>
    <xf numFmtId="170" fontId="0" fillId="2" borderId="0" xfId="15" applyNumberFormat="1" applyFont="1" applyBorder="1" applyAlignment="1">
      <alignment horizontal="center"/>
    </xf>
    <xf numFmtId="170" fontId="0" fillId="2" borderId="0" xfId="15" applyNumberFormat="1" applyAlignment="1">
      <alignment horizontal="center"/>
    </xf>
    <xf numFmtId="0" fontId="0" fillId="2" borderId="0" xfId="22" applyNumberFormat="1" applyFont="1" applyAlignment="1" quotePrefix="1">
      <alignment horizontal="center"/>
      <protection/>
    </xf>
    <xf numFmtId="0" fontId="0" fillId="2" borderId="0" xfId="22" applyNumberFormat="1" applyFont="1" applyAlignment="1">
      <alignment horizontal="center"/>
      <protection/>
    </xf>
    <xf numFmtId="0" fontId="0" fillId="2" borderId="0" xfId="22" applyNumberFormat="1" applyAlignment="1" quotePrefix="1">
      <alignment horizontal="center"/>
      <protection/>
    </xf>
    <xf numFmtId="0" fontId="4" fillId="2" borderId="0" xfId="22" applyNumberFormat="1" applyFont="1">
      <alignment/>
      <protection/>
    </xf>
    <xf numFmtId="4" fontId="0" fillId="2" borderId="0" xfId="22" applyNumberFormat="1">
      <alignment/>
      <protection/>
    </xf>
    <xf numFmtId="0" fontId="0" fillId="0" borderId="0" xfId="21" applyFont="1">
      <alignment/>
      <protection/>
    </xf>
    <xf numFmtId="0" fontId="0" fillId="2" borderId="0" xfId="25" applyNumberFormat="1" applyFont="1">
      <alignment/>
      <protection/>
    </xf>
    <xf numFmtId="41" fontId="0" fillId="2" borderId="5" xfId="22" applyNumberFormat="1" applyBorder="1">
      <alignment/>
      <protection/>
    </xf>
    <xf numFmtId="0" fontId="8" fillId="0" borderId="0" xfId="28" applyAlignment="1">
      <alignment horizontal="left"/>
      <protection/>
    </xf>
    <xf numFmtId="0" fontId="0" fillId="0" borderId="0" xfId="22" applyNumberFormat="1" applyFont="1" applyFill="1" applyAlignment="1">
      <alignment horizontal="center"/>
      <protection/>
    </xf>
    <xf numFmtId="170" fontId="0" fillId="2" borderId="0" xfId="15" applyNumberFormat="1" applyBorder="1" applyAlignment="1">
      <alignment horizontal="center"/>
    </xf>
    <xf numFmtId="37" fontId="0" fillId="0" borderId="0" xfId="22" applyNumberFormat="1" applyFill="1">
      <alignment/>
      <protection/>
    </xf>
    <xf numFmtId="0" fontId="0" fillId="0" borderId="0" xfId="22" applyNumberFormat="1" applyFill="1">
      <alignment/>
      <protection/>
    </xf>
    <xf numFmtId="41" fontId="0" fillId="0" borderId="0" xfId="22" applyNumberFormat="1" applyFill="1">
      <alignment/>
      <protection/>
    </xf>
    <xf numFmtId="170" fontId="0" fillId="2" borderId="0" xfId="15" applyNumberFormat="1" applyFont="1" applyAlignment="1">
      <alignment/>
    </xf>
    <xf numFmtId="0" fontId="0" fillId="2" borderId="0" xfId="0" applyNumberFormat="1" applyAlignment="1">
      <alignment horizontal="center"/>
    </xf>
    <xf numFmtId="0" fontId="0" fillId="2" borderId="0" xfId="22" applyNumberFormat="1" applyFont="1" applyAlignment="1">
      <alignment horizontal="center"/>
      <protection/>
    </xf>
    <xf numFmtId="0" fontId="0" fillId="2" borderId="0" xfId="22" applyNumberFormat="1" applyAlignment="1">
      <alignment horizontal="center"/>
      <protection/>
    </xf>
    <xf numFmtId="0" fontId="8" fillId="0" borderId="0" xfId="21" applyFont="1" applyFill="1" applyAlignment="1">
      <alignment horizontal="center"/>
      <protection/>
    </xf>
    <xf numFmtId="0" fontId="8" fillId="0" borderId="0" xfId="21" applyFill="1" applyAlignment="1">
      <alignment horizontal="center"/>
      <protection/>
    </xf>
    <xf numFmtId="0" fontId="8" fillId="0" borderId="0" xfId="28" applyFont="1" applyAlignment="1">
      <alignment horizontal="center"/>
      <protection/>
    </xf>
    <xf numFmtId="0" fontId="8" fillId="0" borderId="0" xfId="28" applyAlignment="1">
      <alignment horizontal="center"/>
      <protection/>
    </xf>
    <xf numFmtId="0" fontId="0" fillId="2" borderId="0" xfId="0" applyNumberFormat="1" applyFont="1" applyAlignment="1">
      <alignment horizontal="left" vertical="top" wrapText="1"/>
    </xf>
    <xf numFmtId="0" fontId="0" fillId="2" borderId="0" xfId="0" applyNumberFormat="1" applyAlignment="1">
      <alignment vertical="top" wrapText="1"/>
    </xf>
    <xf numFmtId="0" fontId="0" fillId="2" borderId="0" xfId="0" applyNumberFormat="1" applyAlignment="1">
      <alignment horizontal="left" vertical="top" wrapText="1"/>
    </xf>
    <xf numFmtId="0" fontId="0" fillId="2" borderId="0" xfId="0" applyNumberFormat="1" applyFont="1" applyAlignment="1">
      <alignment horizontal="left" wrapText="1"/>
    </xf>
    <xf numFmtId="0" fontId="4" fillId="2" borderId="0" xfId="0" applyNumberFormat="1" applyFont="1" applyAlignment="1">
      <alignment vertical="top" wrapText="1"/>
    </xf>
  </cellXfs>
  <cellStyles count="16">
    <cellStyle name="Normal" xfId="0"/>
    <cellStyle name="Comma" xfId="15"/>
    <cellStyle name="Comma [0]" xfId="16"/>
    <cellStyle name="Currency" xfId="17"/>
    <cellStyle name="Currency [0]" xfId="18"/>
    <cellStyle name="Followed Hyperlink" xfId="19"/>
    <cellStyle name="Hyperlink" xfId="20"/>
    <cellStyle name="Normal_CF1" xfId="21"/>
    <cellStyle name="Normal_conso(audit)(ctrl)1203" xfId="22"/>
    <cellStyle name="Normal_conso(ctrl)0303" xfId="23"/>
    <cellStyle name="Normal_conso0303" xfId="24"/>
    <cellStyle name="Normal_consoaudit1200" xfId="25"/>
    <cellStyle name="Normal_QPL" xfId="26"/>
    <cellStyle name="Normal_QPL_1" xfId="27"/>
    <cellStyle name="Normal_Statement_AC"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116</xdr:row>
      <xdr:rowOff>0</xdr:rowOff>
    </xdr:from>
    <xdr:ext cx="104775" cy="257175"/>
    <xdr:sp>
      <xdr:nvSpPr>
        <xdr:cNvPr id="1" name="TextBox 1"/>
        <xdr:cNvSpPr txBox="1">
          <a:spLocks noChangeArrowheads="1"/>
        </xdr:cNvSpPr>
      </xdr:nvSpPr>
      <xdr:spPr>
        <a:xfrm>
          <a:off x="7839075" y="2212657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161925</xdr:colOff>
      <xdr:row>125</xdr:row>
      <xdr:rowOff>0</xdr:rowOff>
    </xdr:from>
    <xdr:ext cx="114300" cy="257175"/>
    <xdr:sp>
      <xdr:nvSpPr>
        <xdr:cNvPr id="2" name="TextBox 2"/>
        <xdr:cNvSpPr txBox="1">
          <a:spLocks noChangeArrowheads="1"/>
        </xdr:cNvSpPr>
      </xdr:nvSpPr>
      <xdr:spPr>
        <a:xfrm>
          <a:off x="6772275" y="23860125"/>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28575</xdr:colOff>
      <xdr:row>423</xdr:row>
      <xdr:rowOff>180975</xdr:rowOff>
    </xdr:from>
    <xdr:to>
      <xdr:col>14</xdr:col>
      <xdr:colOff>1009650</xdr:colOff>
      <xdr:row>423</xdr:row>
      <xdr:rowOff>180975</xdr:rowOff>
    </xdr:to>
    <xdr:sp>
      <xdr:nvSpPr>
        <xdr:cNvPr id="3" name="TextBox 3"/>
        <xdr:cNvSpPr txBox="1">
          <a:spLocks noChangeArrowheads="1"/>
        </xdr:cNvSpPr>
      </xdr:nvSpPr>
      <xdr:spPr>
        <a:xfrm>
          <a:off x="723900" y="79562325"/>
          <a:ext cx="81248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For the period ended 30 September 2002, the Group recorded a turnover of RM41.986 million as compared to RM38.837 million achieved for the previous corresponding period, whilst the Group's pre-tax profit posted a decrease of 87% to RM0.308 million.  The decrease in profit was mainly due to impairment loss on quoted investments and share of losses by associated company.
</a:t>
          </a:r>
        </a:p>
      </xdr:txBody>
    </xdr:sp>
    <xdr:clientData/>
  </xdr:twoCellAnchor>
  <xdr:twoCellAnchor>
    <xdr:from>
      <xdr:col>2</xdr:col>
      <xdr:colOff>28575</xdr:colOff>
      <xdr:row>424</xdr:row>
      <xdr:rowOff>0</xdr:rowOff>
    </xdr:from>
    <xdr:to>
      <xdr:col>14</xdr:col>
      <xdr:colOff>933450</xdr:colOff>
      <xdr:row>424</xdr:row>
      <xdr:rowOff>0</xdr:rowOff>
    </xdr:to>
    <xdr:sp>
      <xdr:nvSpPr>
        <xdr:cNvPr id="4" name="TextBox 4"/>
        <xdr:cNvSpPr txBox="1">
          <a:spLocks noChangeArrowheads="1"/>
        </xdr:cNvSpPr>
      </xdr:nvSpPr>
      <xdr:spPr>
        <a:xfrm>
          <a:off x="723900" y="79571850"/>
          <a:ext cx="80486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The Board expects the Group operating performance to improve in the second half year though the overall performance can be significantly affected by the poor results in some of its investments.</a:t>
          </a:r>
        </a:p>
      </xdr:txBody>
    </xdr:sp>
    <xdr:clientData/>
  </xdr:twoCellAnchor>
  <xdr:twoCellAnchor>
    <xdr:from>
      <xdr:col>2</xdr:col>
      <xdr:colOff>28575</xdr:colOff>
      <xdr:row>424</xdr:row>
      <xdr:rowOff>0</xdr:rowOff>
    </xdr:from>
    <xdr:to>
      <xdr:col>14</xdr:col>
      <xdr:colOff>933450</xdr:colOff>
      <xdr:row>424</xdr:row>
      <xdr:rowOff>0</xdr:rowOff>
    </xdr:to>
    <xdr:sp>
      <xdr:nvSpPr>
        <xdr:cNvPr id="5" name="TextBox 5"/>
        <xdr:cNvSpPr txBox="1">
          <a:spLocks noChangeArrowheads="1"/>
        </xdr:cNvSpPr>
      </xdr:nvSpPr>
      <xdr:spPr>
        <a:xfrm>
          <a:off x="723900" y="79571850"/>
          <a:ext cx="80486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Changes in the Quarterly Results compared to the Results of the Preceding Quarter</a:t>
          </a:r>
          <a:r>
            <a:rPr lang="en-US" cap="none" sz="1200" b="0" i="0" u="none" baseline="0">
              <a:latin typeface="Arial"/>
              <a:ea typeface="Arial"/>
              <a:cs typeface="Arial"/>
            </a:rPr>
            <a:t>
The Group recorded a pre-tax profit of RM1.315 million for the quarter under review as compared to a pre-tax loss of RM1.007 million in the preceding quarter.  The profit achieved in the quarter was mainly due to the increased turnover and the lower write-down on quoted investments and investment in associated company.</a:t>
          </a:r>
        </a:p>
      </xdr:txBody>
    </xdr:sp>
    <xdr:clientData/>
  </xdr:twoCellAnchor>
  <xdr:twoCellAnchor>
    <xdr:from>
      <xdr:col>2</xdr:col>
      <xdr:colOff>19050</xdr:colOff>
      <xdr:row>347</xdr:row>
      <xdr:rowOff>0</xdr:rowOff>
    </xdr:from>
    <xdr:to>
      <xdr:col>15</xdr:col>
      <xdr:colOff>0</xdr:colOff>
      <xdr:row>347</xdr:row>
      <xdr:rowOff>0</xdr:rowOff>
    </xdr:to>
    <xdr:sp>
      <xdr:nvSpPr>
        <xdr:cNvPr id="6" name="TextBox 6"/>
        <xdr:cNvSpPr txBox="1">
          <a:spLocks noChangeArrowheads="1"/>
        </xdr:cNvSpPr>
      </xdr:nvSpPr>
      <xdr:spPr>
        <a:xfrm>
          <a:off x="714375" y="64817625"/>
          <a:ext cx="81915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Issuance and Repayment of Debt and Equity Securities</a:t>
          </a:r>
          <a:r>
            <a:rPr lang="en-US" cap="none" sz="1200" b="0" i="0" u="none" baseline="0">
              <a:latin typeface="Arial"/>
              <a:ea typeface="Arial"/>
              <a:cs typeface="Arial"/>
            </a:rPr>
            <a:t>
There were no issuance and repayment of debt and equity securities, share buy-backs, share cancellation, shares held as treasury shares and resale of treasury shares for the current financial period to date .</a:t>
          </a:r>
        </a:p>
      </xdr:txBody>
    </xdr:sp>
    <xdr:clientData/>
  </xdr:twoCellAnchor>
  <xdr:twoCellAnchor>
    <xdr:from>
      <xdr:col>2</xdr:col>
      <xdr:colOff>28575</xdr:colOff>
      <xdr:row>374</xdr:row>
      <xdr:rowOff>0</xdr:rowOff>
    </xdr:from>
    <xdr:to>
      <xdr:col>15</xdr:col>
      <xdr:colOff>0</xdr:colOff>
      <xdr:row>374</xdr:row>
      <xdr:rowOff>0</xdr:rowOff>
    </xdr:to>
    <xdr:sp>
      <xdr:nvSpPr>
        <xdr:cNvPr id="7" name="TextBox 7"/>
        <xdr:cNvSpPr txBox="1">
          <a:spLocks noChangeArrowheads="1"/>
        </xdr:cNvSpPr>
      </xdr:nvSpPr>
      <xdr:spPr>
        <a:xfrm>
          <a:off x="723900" y="70046850"/>
          <a:ext cx="818197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twoCellAnchor>
    <xdr:from>
      <xdr:col>2</xdr:col>
      <xdr:colOff>28575</xdr:colOff>
      <xdr:row>479</xdr:row>
      <xdr:rowOff>0</xdr:rowOff>
    </xdr:from>
    <xdr:to>
      <xdr:col>14</xdr:col>
      <xdr:colOff>933450</xdr:colOff>
      <xdr:row>479</xdr:row>
      <xdr:rowOff>0</xdr:rowOff>
    </xdr:to>
    <xdr:sp>
      <xdr:nvSpPr>
        <xdr:cNvPr id="8" name="TextBox 9"/>
        <xdr:cNvSpPr txBox="1">
          <a:spLocks noChangeArrowheads="1"/>
        </xdr:cNvSpPr>
      </xdr:nvSpPr>
      <xdr:spPr>
        <a:xfrm>
          <a:off x="723900" y="90058875"/>
          <a:ext cx="80486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Utilisation of Proceeds from the Rights Issue</a:t>
          </a:r>
          <a:r>
            <a:rPr lang="en-US" cap="none" sz="1200" b="0" i="0" u="none" baseline="0">
              <a:latin typeface="Arial"/>
              <a:ea typeface="Arial"/>
              <a:cs typeface="Arial"/>
            </a:rPr>
            <a:t>
The status of utilisation of proceeds (from the Rights Issue of three(3) new ordinary shares for every existing five(5) shares held, completed in July 2000) as at 20 August 2001  were as follows:-
</a:t>
          </a:r>
        </a:p>
      </xdr:txBody>
    </xdr:sp>
    <xdr:clientData/>
  </xdr:twoCellAnchor>
  <xdr:twoCellAnchor>
    <xdr:from>
      <xdr:col>3</xdr:col>
      <xdr:colOff>19050</xdr:colOff>
      <xdr:row>479</xdr:row>
      <xdr:rowOff>0</xdr:rowOff>
    </xdr:from>
    <xdr:to>
      <xdr:col>14</xdr:col>
      <xdr:colOff>1009650</xdr:colOff>
      <xdr:row>479</xdr:row>
      <xdr:rowOff>0</xdr:rowOff>
    </xdr:to>
    <xdr:sp>
      <xdr:nvSpPr>
        <xdr:cNvPr id="9" name="TextBox 10"/>
        <xdr:cNvSpPr txBox="1">
          <a:spLocks noChangeArrowheads="1"/>
        </xdr:cNvSpPr>
      </xdr:nvSpPr>
      <xdr:spPr>
        <a:xfrm>
          <a:off x="981075" y="90058875"/>
          <a:ext cx="7867650"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Board had on 16th November 2000 resolved by way of a final resolution that out of the unutilised proceeds of RM1.57 million originally allocated for working capital for research &amp; development activities, RM1.0 million is to be revised for purpose of working capital for contruction a mobile LED full colour video matrix display board which will form part of the Company's stock for rental or future sales purposes.
</a:t>
          </a:r>
        </a:p>
      </xdr:txBody>
    </xdr:sp>
    <xdr:clientData/>
  </xdr:twoCellAnchor>
  <xdr:twoCellAnchor>
    <xdr:from>
      <xdr:col>3</xdr:col>
      <xdr:colOff>19050</xdr:colOff>
      <xdr:row>479</xdr:row>
      <xdr:rowOff>0</xdr:rowOff>
    </xdr:from>
    <xdr:to>
      <xdr:col>14</xdr:col>
      <xdr:colOff>923925</xdr:colOff>
      <xdr:row>479</xdr:row>
      <xdr:rowOff>0</xdr:rowOff>
    </xdr:to>
    <xdr:sp>
      <xdr:nvSpPr>
        <xdr:cNvPr id="10" name="TextBox 11"/>
        <xdr:cNvSpPr txBox="1">
          <a:spLocks noChangeArrowheads="1"/>
        </xdr:cNvSpPr>
      </xdr:nvSpPr>
      <xdr:spPr>
        <a:xfrm>
          <a:off x="981075" y="90058875"/>
          <a:ext cx="778192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of the RM500,000 originally allocated for the estimated expenses of the corporate exercise undertaken by the Company, only RM374,599 was actually incurred. The balance of RM125,401 have hence been utilised for general working capital purposes.</a:t>
          </a:r>
        </a:p>
      </xdr:txBody>
    </xdr:sp>
    <xdr:clientData/>
  </xdr:twoCellAnchor>
  <xdr:twoCellAnchor>
    <xdr:from>
      <xdr:col>2</xdr:col>
      <xdr:colOff>28575</xdr:colOff>
      <xdr:row>424</xdr:row>
      <xdr:rowOff>0</xdr:rowOff>
    </xdr:from>
    <xdr:to>
      <xdr:col>14</xdr:col>
      <xdr:colOff>933450</xdr:colOff>
      <xdr:row>424</xdr:row>
      <xdr:rowOff>0</xdr:rowOff>
    </xdr:to>
    <xdr:sp>
      <xdr:nvSpPr>
        <xdr:cNvPr id="11" name="TextBox 12"/>
        <xdr:cNvSpPr txBox="1">
          <a:spLocks noChangeArrowheads="1"/>
        </xdr:cNvSpPr>
      </xdr:nvSpPr>
      <xdr:spPr>
        <a:xfrm>
          <a:off x="723900" y="79571850"/>
          <a:ext cx="80486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a:t>
          </a:r>
          <a:r>
            <a:rPr lang="en-US" cap="none" sz="1200" b="0" i="0" u="none" baseline="0">
              <a:latin typeface="Arial"/>
              <a:ea typeface="Arial"/>
              <a:cs typeface="Arial"/>
            </a:rPr>
            <a:t>
The Board of Directors does not recommended any dividend for the quarter under review.</a:t>
          </a:r>
        </a:p>
      </xdr:txBody>
    </xdr:sp>
    <xdr:clientData/>
  </xdr:twoCellAnchor>
  <xdr:oneCellAnchor>
    <xdr:from>
      <xdr:col>12</xdr:col>
      <xdr:colOff>161925</xdr:colOff>
      <xdr:row>286</xdr:row>
      <xdr:rowOff>0</xdr:rowOff>
    </xdr:from>
    <xdr:ext cx="114300" cy="257175"/>
    <xdr:sp>
      <xdr:nvSpPr>
        <xdr:cNvPr id="12" name="TextBox 13"/>
        <xdr:cNvSpPr txBox="1">
          <a:spLocks noChangeArrowheads="1"/>
        </xdr:cNvSpPr>
      </xdr:nvSpPr>
      <xdr:spPr>
        <a:xfrm>
          <a:off x="6772275" y="54311550"/>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419100</xdr:colOff>
      <xdr:row>299</xdr:row>
      <xdr:rowOff>0</xdr:rowOff>
    </xdr:from>
    <xdr:to>
      <xdr:col>16</xdr:col>
      <xdr:colOff>723900</xdr:colOff>
      <xdr:row>299</xdr:row>
      <xdr:rowOff>0</xdr:rowOff>
    </xdr:to>
    <xdr:sp>
      <xdr:nvSpPr>
        <xdr:cNvPr id="13" name="TextBox 14"/>
        <xdr:cNvSpPr txBox="1">
          <a:spLocks noChangeArrowheads="1"/>
        </xdr:cNvSpPr>
      </xdr:nvSpPr>
      <xdr:spPr>
        <a:xfrm>
          <a:off x="657225" y="56416575"/>
          <a:ext cx="909637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disproportionate taxation charge of the Group for the current financial year is mainly due to non-availability of Group tax relief. 
The effective tax rate of 25% is lower than the statutory tax rate due mainly to certain subsidiary companies which are expected to benefit from the reduction in scale rate of 20% arising from the utilisation of the unabsorbed tax losses and capital allowances.</a:t>
          </a:r>
        </a:p>
      </xdr:txBody>
    </xdr:sp>
    <xdr:clientData/>
  </xdr:twoCellAnchor>
  <xdr:twoCellAnchor>
    <xdr:from>
      <xdr:col>2</xdr:col>
      <xdr:colOff>28575</xdr:colOff>
      <xdr:row>424</xdr:row>
      <xdr:rowOff>0</xdr:rowOff>
    </xdr:from>
    <xdr:to>
      <xdr:col>14</xdr:col>
      <xdr:colOff>933450</xdr:colOff>
      <xdr:row>424</xdr:row>
      <xdr:rowOff>0</xdr:rowOff>
    </xdr:to>
    <xdr:sp>
      <xdr:nvSpPr>
        <xdr:cNvPr id="14" name="TextBox 15"/>
        <xdr:cNvSpPr txBox="1">
          <a:spLocks noChangeArrowheads="1"/>
        </xdr:cNvSpPr>
      </xdr:nvSpPr>
      <xdr:spPr>
        <a:xfrm>
          <a:off x="723900" y="79571850"/>
          <a:ext cx="80486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Subsequent Events</a:t>
          </a:r>
          <a:r>
            <a:rPr lang="en-US" cap="none" sz="1200" b="0" i="0" u="none" baseline="0">
              <a:latin typeface="Arial"/>
              <a:ea typeface="Arial"/>
              <a:cs typeface="Arial"/>
            </a:rPr>
            <a:t>
As at the date of this report, there are no material events subsequent to the end of the period reported on that have not been reflected in the financial statement for the said period except for the uncertainties relating to the corporate guarantee and investment in associated company.</a:t>
          </a:r>
        </a:p>
      </xdr:txBody>
    </xdr:sp>
    <xdr:clientData/>
  </xdr:twoCellAnchor>
  <xdr:twoCellAnchor>
    <xdr:from>
      <xdr:col>1</xdr:col>
      <xdr:colOff>419100</xdr:colOff>
      <xdr:row>139</xdr:row>
      <xdr:rowOff>0</xdr:rowOff>
    </xdr:from>
    <xdr:to>
      <xdr:col>17</xdr:col>
      <xdr:colOff>38100</xdr:colOff>
      <xdr:row>142</xdr:row>
      <xdr:rowOff>161925</xdr:rowOff>
    </xdr:to>
    <xdr:sp>
      <xdr:nvSpPr>
        <xdr:cNvPr id="15" name="TextBox 16"/>
        <xdr:cNvSpPr txBox="1">
          <a:spLocks noChangeArrowheads="1"/>
        </xdr:cNvSpPr>
      </xdr:nvSpPr>
      <xdr:spPr>
        <a:xfrm>
          <a:off x="657225" y="26536650"/>
          <a:ext cx="9467850" cy="7334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Debt and Equity Securities</a:t>
          </a:r>
          <a:r>
            <a:rPr lang="en-US" cap="none" sz="1200" b="0" i="0" u="none" baseline="0">
              <a:latin typeface="Arial"/>
              <a:ea typeface="Arial"/>
              <a:cs typeface="Arial"/>
            </a:rPr>
            <a:t>
Save as disclosed below, there were no other issuance and repayment of debt and equity securities for the current financial period to date.
</a:t>
          </a:r>
        </a:p>
      </xdr:txBody>
    </xdr:sp>
    <xdr:clientData/>
  </xdr:twoCellAnchor>
  <xdr:oneCellAnchor>
    <xdr:from>
      <xdr:col>12</xdr:col>
      <xdr:colOff>161925</xdr:colOff>
      <xdr:row>155</xdr:row>
      <xdr:rowOff>0</xdr:rowOff>
    </xdr:from>
    <xdr:ext cx="114300" cy="257175"/>
    <xdr:sp>
      <xdr:nvSpPr>
        <xdr:cNvPr id="16" name="TextBox 17"/>
        <xdr:cNvSpPr txBox="1">
          <a:spLocks noChangeArrowheads="1"/>
        </xdr:cNvSpPr>
      </xdr:nvSpPr>
      <xdr:spPr>
        <a:xfrm>
          <a:off x="6772275" y="29594175"/>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447675</xdr:colOff>
      <xdr:row>212</xdr:row>
      <xdr:rowOff>19050</xdr:rowOff>
    </xdr:from>
    <xdr:to>
      <xdr:col>17</xdr:col>
      <xdr:colOff>238125</xdr:colOff>
      <xdr:row>217</xdr:row>
      <xdr:rowOff>114300</xdr:rowOff>
    </xdr:to>
    <xdr:sp>
      <xdr:nvSpPr>
        <xdr:cNvPr id="17" name="TextBox 18"/>
        <xdr:cNvSpPr txBox="1">
          <a:spLocks noChangeArrowheads="1"/>
        </xdr:cNvSpPr>
      </xdr:nvSpPr>
      <xdr:spPr>
        <a:xfrm>
          <a:off x="685800" y="40633650"/>
          <a:ext cx="9639300" cy="1047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Subsequent Events</a:t>
          </a:r>
          <a:r>
            <a:rPr lang="en-US" cap="none" sz="1200" b="0" i="0" u="none" baseline="0">
              <a:latin typeface="Arial"/>
              <a:ea typeface="Arial"/>
              <a:cs typeface="Arial"/>
            </a:rPr>
            <a:t>
As at the date of this report, there are no material events subsequent to the end of the period reported on that have not been reflected in the financial statement for the said period except for the following:-
a) the Company purchased a total of 10,400 of its own shares from the open market for a total consideration of RM4,825.      
</a:t>
          </a:r>
        </a:p>
      </xdr:txBody>
    </xdr:sp>
    <xdr:clientData/>
  </xdr:twoCellAnchor>
  <xdr:twoCellAnchor>
    <xdr:from>
      <xdr:col>2</xdr:col>
      <xdr:colOff>28575</xdr:colOff>
      <xdr:row>219</xdr:row>
      <xdr:rowOff>161925</xdr:rowOff>
    </xdr:from>
    <xdr:to>
      <xdr:col>17</xdr:col>
      <xdr:colOff>47625</xdr:colOff>
      <xdr:row>231</xdr:row>
      <xdr:rowOff>161925</xdr:rowOff>
    </xdr:to>
    <xdr:sp>
      <xdr:nvSpPr>
        <xdr:cNvPr id="18" name="TextBox 19"/>
        <xdr:cNvSpPr txBox="1">
          <a:spLocks noChangeArrowheads="1"/>
        </xdr:cNvSpPr>
      </xdr:nvSpPr>
      <xdr:spPr>
        <a:xfrm>
          <a:off x="723900" y="42110025"/>
          <a:ext cx="9410700" cy="17145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Effect of Changes in the Composition of the Group</a:t>
          </a:r>
          <a:r>
            <a:rPr lang="en-US" cap="none" sz="1200" b="0" i="0" u="none" baseline="0">
              <a:latin typeface="Arial"/>
              <a:ea typeface="Arial"/>
              <a:cs typeface="Arial"/>
            </a:rPr>
            <a:t>
There were no material changes in the composition of the Group during the current financial period to date including business 
combination,acquisition of subsidiaries and long term investment, restructuring and discontinuing operations except for Sukitronics Sdn Bhd, a 51%-owned subsidairy, had on 19 December 2006 obtained the certificate of Investment from the Vietnamese authority to set-up a wholly-owned subsidairy in Vietnam, named Sukitronics Corporation Ltd. with a paid up capital of USD100,000.00. Sukitronics Corporation Ltd. will pursue businesses in fire protection services, air-conditioning &amp; ventilation services, mechanical engineering services, electrical / electronics engineering services for local, foreign and international investment projects.
</a:t>
          </a:r>
        </a:p>
      </xdr:txBody>
    </xdr:sp>
    <xdr:clientData/>
  </xdr:twoCellAnchor>
  <xdr:twoCellAnchor>
    <xdr:from>
      <xdr:col>2</xdr:col>
      <xdr:colOff>57150</xdr:colOff>
      <xdr:row>233</xdr:row>
      <xdr:rowOff>95250</xdr:rowOff>
    </xdr:from>
    <xdr:to>
      <xdr:col>16</xdr:col>
      <xdr:colOff>781050</xdr:colOff>
      <xdr:row>237</xdr:row>
      <xdr:rowOff>28575</xdr:rowOff>
    </xdr:to>
    <xdr:sp>
      <xdr:nvSpPr>
        <xdr:cNvPr id="19" name="TextBox 20"/>
        <xdr:cNvSpPr txBox="1">
          <a:spLocks noChangeArrowheads="1"/>
        </xdr:cNvSpPr>
      </xdr:nvSpPr>
      <xdr:spPr>
        <a:xfrm>
          <a:off x="752475" y="44138850"/>
          <a:ext cx="9058275" cy="6953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There were no material changes in contingent liabilities since the last audited balance sheet date.</a:t>
          </a:r>
        </a:p>
      </xdr:txBody>
    </xdr:sp>
    <xdr:clientData/>
  </xdr:twoCellAnchor>
  <xdr:twoCellAnchor>
    <xdr:from>
      <xdr:col>2</xdr:col>
      <xdr:colOff>28575</xdr:colOff>
      <xdr:row>243</xdr:row>
      <xdr:rowOff>0</xdr:rowOff>
    </xdr:from>
    <xdr:to>
      <xdr:col>15</xdr:col>
      <xdr:colOff>0</xdr:colOff>
      <xdr:row>243</xdr:row>
      <xdr:rowOff>0</xdr:rowOff>
    </xdr:to>
    <xdr:sp>
      <xdr:nvSpPr>
        <xdr:cNvPr id="20" name="TextBox 21"/>
        <xdr:cNvSpPr txBox="1">
          <a:spLocks noChangeArrowheads="1"/>
        </xdr:cNvSpPr>
      </xdr:nvSpPr>
      <xdr:spPr>
        <a:xfrm>
          <a:off x="723900" y="45986700"/>
          <a:ext cx="818197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Disposal of property, plant and equipment</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oneCellAnchor>
    <xdr:from>
      <xdr:col>12</xdr:col>
      <xdr:colOff>161925</xdr:colOff>
      <xdr:row>259</xdr:row>
      <xdr:rowOff>0</xdr:rowOff>
    </xdr:from>
    <xdr:ext cx="114300" cy="257175"/>
    <xdr:sp>
      <xdr:nvSpPr>
        <xdr:cNvPr id="21" name="TextBox 22"/>
        <xdr:cNvSpPr txBox="1">
          <a:spLocks noChangeArrowheads="1"/>
        </xdr:cNvSpPr>
      </xdr:nvSpPr>
      <xdr:spPr>
        <a:xfrm>
          <a:off x="6772275" y="49129950"/>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438150</xdr:colOff>
      <xdr:row>266</xdr:row>
      <xdr:rowOff>66675</xdr:rowOff>
    </xdr:from>
    <xdr:to>
      <xdr:col>14</xdr:col>
      <xdr:colOff>933450</xdr:colOff>
      <xdr:row>269</xdr:row>
      <xdr:rowOff>95250</xdr:rowOff>
    </xdr:to>
    <xdr:sp>
      <xdr:nvSpPr>
        <xdr:cNvPr id="22" name="TextBox 23"/>
        <xdr:cNvSpPr txBox="1">
          <a:spLocks noChangeArrowheads="1"/>
        </xdr:cNvSpPr>
      </xdr:nvSpPr>
      <xdr:spPr>
        <a:xfrm>
          <a:off x="676275" y="50530125"/>
          <a:ext cx="8096250" cy="6096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The Board expects the Group operating performance for year 2007 to be comparable to that of the previous year.</a:t>
          </a:r>
        </a:p>
      </xdr:txBody>
    </xdr:sp>
    <xdr:clientData/>
  </xdr:twoCellAnchor>
  <xdr:oneCellAnchor>
    <xdr:from>
      <xdr:col>12</xdr:col>
      <xdr:colOff>161925</xdr:colOff>
      <xdr:row>325</xdr:row>
      <xdr:rowOff>0</xdr:rowOff>
    </xdr:from>
    <xdr:ext cx="114300" cy="257175"/>
    <xdr:sp>
      <xdr:nvSpPr>
        <xdr:cNvPr id="23" name="TextBox 24"/>
        <xdr:cNvSpPr txBox="1">
          <a:spLocks noChangeArrowheads="1"/>
        </xdr:cNvSpPr>
      </xdr:nvSpPr>
      <xdr:spPr>
        <a:xfrm>
          <a:off x="6772275" y="60626625"/>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381000</xdr:colOff>
      <xdr:row>154</xdr:row>
      <xdr:rowOff>76200</xdr:rowOff>
    </xdr:from>
    <xdr:to>
      <xdr:col>16</xdr:col>
      <xdr:colOff>809625</xdr:colOff>
      <xdr:row>158</xdr:row>
      <xdr:rowOff>76200</xdr:rowOff>
    </xdr:to>
    <xdr:sp>
      <xdr:nvSpPr>
        <xdr:cNvPr id="24" name="TextBox 25"/>
        <xdr:cNvSpPr txBox="1">
          <a:spLocks noChangeArrowheads="1"/>
        </xdr:cNvSpPr>
      </xdr:nvSpPr>
      <xdr:spPr>
        <a:xfrm>
          <a:off x="619125" y="29479875"/>
          <a:ext cx="9220200" cy="7620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 paid</a:t>
          </a:r>
          <a:r>
            <a:rPr lang="en-US" cap="none" sz="1200" b="0" i="0" u="none" baseline="0">
              <a:latin typeface="Arial"/>
              <a:ea typeface="Arial"/>
              <a:cs typeface="Arial"/>
            </a:rPr>
            <a:t>
A first and final dividend of 3 sen less 28% tax amounting to RM1,944,344 in respect of the financial year ended 31 December 2005 was paid on 30 June 2006.</a:t>
          </a:r>
        </a:p>
      </xdr:txBody>
    </xdr:sp>
    <xdr:clientData/>
  </xdr:twoCellAnchor>
  <xdr:oneCellAnchor>
    <xdr:from>
      <xdr:col>19</xdr:col>
      <xdr:colOff>0</xdr:colOff>
      <xdr:row>225</xdr:row>
      <xdr:rowOff>0</xdr:rowOff>
    </xdr:from>
    <xdr:ext cx="104775" cy="257175"/>
    <xdr:sp>
      <xdr:nvSpPr>
        <xdr:cNvPr id="25" name="TextBox 26"/>
        <xdr:cNvSpPr txBox="1">
          <a:spLocks noChangeArrowheads="1"/>
        </xdr:cNvSpPr>
      </xdr:nvSpPr>
      <xdr:spPr>
        <a:xfrm>
          <a:off x="11430000" y="43091100"/>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409575</xdr:colOff>
      <xdr:row>6</xdr:row>
      <xdr:rowOff>38100</xdr:rowOff>
    </xdr:from>
    <xdr:ext cx="9163050" cy="17173575"/>
    <xdr:sp>
      <xdr:nvSpPr>
        <xdr:cNvPr id="26" name="TextBox 27"/>
        <xdr:cNvSpPr txBox="1">
          <a:spLocks noChangeArrowheads="1"/>
        </xdr:cNvSpPr>
      </xdr:nvSpPr>
      <xdr:spPr>
        <a:xfrm>
          <a:off x="647700" y="1200150"/>
          <a:ext cx="9163050" cy="1717357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 Basis of preparation 
</a:t>
          </a:r>
          <a:r>
            <a:rPr lang="en-US" cap="none" sz="1200" b="0" i="0" u="none" baseline="0">
              <a:latin typeface="Arial"/>
              <a:ea typeface="Arial"/>
              <a:cs typeface="Arial"/>
            </a:rPr>
            <a:t>The interim financial report is unaudited and has been prepared in accordance with FRS 134 </a:t>
          </a:r>
          <a:r>
            <a:rPr lang="en-US" cap="none" sz="800" b="0" i="0" u="none" baseline="0">
              <a:latin typeface="Arial"/>
              <a:ea typeface="Arial"/>
              <a:cs typeface="Arial"/>
            </a:rPr>
            <a:t>2004</a:t>
          </a:r>
          <a:r>
            <a:rPr lang="en-US" cap="none" sz="1200" b="0" i="0" u="none" baseline="0">
              <a:latin typeface="Arial"/>
              <a:ea typeface="Arial"/>
              <a:cs typeface="Arial"/>
            </a:rPr>
            <a:t>, Interim Financial Reporting and Chapter 9 part K of the Listing Requirements of Bursa Malaysia Securities Berhad and  should be read in conjunction with the audited financial statements of the Group for the year ended 31 December 2005. 
These explanatory notes attached to the interim financial statements provide an explanation of events and transactions that are significant to an understanding of the changes in the financial position and performance of the Group since the financial year ended 31 December 2005.
The Group has adopted all the 18 new and revised Financial Reporting Standards (“FRSs”) issued by the Malaysian Accounting Standards Board (“MASB”) effective for the financial period beginning on 1 January 2006. 
In addition, the Group has taken the option of early adoption of  FRS 117 and 124 for the financial period beginning 1 January 2006. 
The accounting policies and methods of computation adopted by the Group in this interim financial report are consistent with those of the audited financial statements for the year ended 31 December 2005 except for the adoption of new and revised FRSs effective for the financial period beginning on 1 January 2006.
The principal effects of the changes in accounting policies and disclosures resulting from the adoption of new/revised FRSs are summarised below:-. 
a. Presentation of Financial Statements (FRS 101) 
The adoption of the revised FRS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
b. Share-based Payments (FRS 2) 
FRS 2 requires the recognition of equity-settled share-based payments at fair value at the date of grant and the recognition of liabilities for cash-settled share-based payments at the current fair value at each balance sheet date. In accordance with the transitional provisions of FRS 2, the Standard has been applied prospectively to all share options granted after 31 December 2004 which were  not vested as of 1 January 2006. The adoption of FRS 2 has no impact on the results for the current financial period. 
c. Business Combinations (FRS 3) 
Goodwill on consolidation 
Under FRS3, goodwill is carried at cost less accumulated impairment losses and is now tested for impairment annually. Any impairment loss is recognised in profit or loss and subsequent reversal is not allowed.
Prior to 1 January 2006, goodwill was amortised on a straight-line basis over its estimated useful life of twenty (20) years. The carrying amount of goodwill as at 1 January 2006 of RM331,352 ceased to be amortised. The impairment loss of RM331,352 is recognised in the current quarter ended 31 December 2006.
d. Investment property (FRS 140) 
Prior to 1 January 2006, investment properties, being properties held to earn rentals and/or for capital appreciation, were stated at valuation less any impairment losses. Under FRS 140, the Group is allowed to adopt the cost model or the fair value model for subsequent measurement of its investment properties. The Group has chosen to apply the cost model. Consequently, the previous revaluation amount has been restated to cost and reclassified as required by the standard.
The financial effect of the reclassification resulted in the reduction of revaluation surplus/reserve by RM421,353 and the restatement of the investment properties to RM4,883,762.
e. Leases (FRS 117) 
The adoption of the revised FRS117 has resulted in a retrospective change in the accounting policy to the classification of leasehold land. Prior to 1 January 2006, some leasehold land were classified as property,plant and equipment and were stated at valuation less accumulated depreciation and impairment losses. The leasehold land were last revalued in March 2005. Upon the adoption of revised FRS 117 at 1 January 2006, the unamortised revalued amount of leasehold land is retained as the surrogate carrying amount of prepaid interest in leased land as allowed by the transitional provisions of FRS 117. The reclassification of the leasehold land as prepaid interest in leased land has been accounted for retrospectively as disclosed in Note A2. 
f. Earnings per share (FRS133) 
FRS 133, Earnings Per Share, requires that if the number of ordinary or potential ordinary shares outstanding increases as a result of a capitalisation, bonus issue or share split, or decreases as a result of a reverse share split, the calculation of basic and diluted earnings per share for all periods presented shall be adjusted retrospectively. If these changes occur after the balance sheet date but before the financial statements are authorised for issue, the earnings per share calculations for those and any prior period financial statements presented shall be based on the new number of shares. The application of this revised standard has no financial effect on the Earnings Per Share of the Group.
</a:t>
          </a:r>
          <a:r>
            <a:rPr lang="en-US" cap="none" sz="1200" b="1" i="0" u="none" baseline="0">
              <a:latin typeface="Arial"/>
              <a:ea typeface="Arial"/>
              <a:cs typeface="Arial"/>
            </a:rPr>
            <a:t>
</a:t>
          </a:r>
          <a:r>
            <a:rPr lang="en-US" cap="none" sz="1200" b="0" i="0" u="none" baseline="0">
              <a:latin typeface="Arial"/>
              <a:ea typeface="Arial"/>
              <a:cs typeface="Arial"/>
            </a:rPr>
            <a:t/>
          </a:r>
        </a:p>
      </xdr:txBody>
    </xdr:sp>
    <xdr:clientData/>
  </xdr:oneCellAnchor>
  <xdr:oneCellAnchor>
    <xdr:from>
      <xdr:col>14</xdr:col>
      <xdr:colOff>0</xdr:colOff>
      <xdr:row>16</xdr:row>
      <xdr:rowOff>0</xdr:rowOff>
    </xdr:from>
    <xdr:ext cx="104775" cy="257175"/>
    <xdr:sp>
      <xdr:nvSpPr>
        <xdr:cNvPr id="27" name="TextBox 28"/>
        <xdr:cNvSpPr txBox="1">
          <a:spLocks noChangeArrowheads="1"/>
        </xdr:cNvSpPr>
      </xdr:nvSpPr>
      <xdr:spPr>
        <a:xfrm>
          <a:off x="7839075" y="3067050"/>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400050</xdr:colOff>
      <xdr:row>132</xdr:row>
      <xdr:rowOff>66675</xdr:rowOff>
    </xdr:from>
    <xdr:to>
      <xdr:col>18</xdr:col>
      <xdr:colOff>0</xdr:colOff>
      <xdr:row>136</xdr:row>
      <xdr:rowOff>28575</xdr:rowOff>
    </xdr:to>
    <xdr:sp>
      <xdr:nvSpPr>
        <xdr:cNvPr id="28" name="TextBox 29"/>
        <xdr:cNvSpPr txBox="1">
          <a:spLocks noChangeArrowheads="1"/>
        </xdr:cNvSpPr>
      </xdr:nvSpPr>
      <xdr:spPr>
        <a:xfrm>
          <a:off x="638175" y="25269825"/>
          <a:ext cx="9734550" cy="7239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Changes in estimates
</a:t>
          </a:r>
          <a:r>
            <a:rPr lang="en-US" cap="none" sz="1200" b="0" i="0" u="none" baseline="0">
              <a:latin typeface="Arial"/>
              <a:ea typeface="Arial"/>
              <a:cs typeface="Arial"/>
            </a:rPr>
            <a:t>There is no significant change in estimates of amounts reported in prior interim periods of the current or in previous financial year.</a:t>
          </a:r>
        </a:p>
      </xdr:txBody>
    </xdr:sp>
    <xdr:clientData/>
  </xdr:twoCellAnchor>
  <xdr:twoCellAnchor>
    <xdr:from>
      <xdr:col>2</xdr:col>
      <xdr:colOff>0</xdr:colOff>
      <xdr:row>253</xdr:row>
      <xdr:rowOff>0</xdr:rowOff>
    </xdr:from>
    <xdr:to>
      <xdr:col>17</xdr:col>
      <xdr:colOff>19050</xdr:colOff>
      <xdr:row>258</xdr:row>
      <xdr:rowOff>19050</xdr:rowOff>
    </xdr:to>
    <xdr:sp>
      <xdr:nvSpPr>
        <xdr:cNvPr id="29" name="TextBox 30"/>
        <xdr:cNvSpPr txBox="1">
          <a:spLocks noChangeArrowheads="1"/>
        </xdr:cNvSpPr>
      </xdr:nvSpPr>
      <xdr:spPr>
        <a:xfrm>
          <a:off x="695325" y="47986950"/>
          <a:ext cx="9410700" cy="9715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Group revenue of RM80.392 million for the current financial year ended 31 December 2006 was 29% lower compared to RM112.870 million for the previous year corresponding period. Profit before tax was RM2.270 million representing a decrease of 51% compared to RM4.623 million in the previous corresponding period due to lower revenue, allowance for doubtful debts of RM1,768,106 and inventories written off of RM694,477.</a:t>
          </a:r>
        </a:p>
      </xdr:txBody>
    </xdr:sp>
    <xdr:clientData/>
  </xdr:twoCellAnchor>
  <xdr:twoCellAnchor>
    <xdr:from>
      <xdr:col>1</xdr:col>
      <xdr:colOff>438150</xdr:colOff>
      <xdr:row>260</xdr:row>
      <xdr:rowOff>66675</xdr:rowOff>
    </xdr:from>
    <xdr:to>
      <xdr:col>16</xdr:col>
      <xdr:colOff>685800</xdr:colOff>
      <xdr:row>264</xdr:row>
      <xdr:rowOff>76200</xdr:rowOff>
    </xdr:to>
    <xdr:sp>
      <xdr:nvSpPr>
        <xdr:cNvPr id="30" name="TextBox 31"/>
        <xdr:cNvSpPr txBox="1">
          <a:spLocks noChangeArrowheads="1"/>
        </xdr:cNvSpPr>
      </xdr:nvSpPr>
      <xdr:spPr>
        <a:xfrm>
          <a:off x="676275" y="49387125"/>
          <a:ext cx="9039225" cy="7715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Changes in the Quarterly Results compared to the Results of the Preceding Quarter</a:t>
          </a:r>
          <a:r>
            <a:rPr lang="en-US" cap="none" sz="1200" b="0" i="0" u="none" baseline="0">
              <a:latin typeface="Arial"/>
              <a:ea typeface="Arial"/>
              <a:cs typeface="Arial"/>
            </a:rPr>
            <a:t>
The Group recorded a pre-tax profit of RM0.757 million for the quarter under review as compared to pre-tax loss of RM0.013 million achieved in the preceding financial quarter.  The better pre-tax profit was due to higher margin for the current quarter.</a:t>
          </a:r>
        </a:p>
      </xdr:txBody>
    </xdr:sp>
    <xdr:clientData/>
  </xdr:twoCellAnchor>
  <xdr:twoCellAnchor>
    <xdr:from>
      <xdr:col>1</xdr:col>
      <xdr:colOff>419100</xdr:colOff>
      <xdr:row>309</xdr:row>
      <xdr:rowOff>57150</xdr:rowOff>
    </xdr:from>
    <xdr:to>
      <xdr:col>16</xdr:col>
      <xdr:colOff>723900</xdr:colOff>
      <xdr:row>310</xdr:row>
      <xdr:rowOff>142875</xdr:rowOff>
    </xdr:to>
    <xdr:sp>
      <xdr:nvSpPr>
        <xdr:cNvPr id="31" name="TextBox 32"/>
        <xdr:cNvSpPr txBox="1">
          <a:spLocks noChangeArrowheads="1"/>
        </xdr:cNvSpPr>
      </xdr:nvSpPr>
      <xdr:spPr>
        <a:xfrm>
          <a:off x="657225" y="57616725"/>
          <a:ext cx="9096375" cy="285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Profit on Sale of Unquoted Investments and/or Properties</a:t>
          </a:r>
          <a:r>
            <a:rPr lang="en-US" cap="none" sz="1200" b="0" i="0" u="none" baseline="0">
              <a:latin typeface="Arial"/>
              <a:ea typeface="Arial"/>
              <a:cs typeface="Arial"/>
            </a:rPr>
            <a:t>
     </a:t>
          </a:r>
        </a:p>
      </xdr:txBody>
    </xdr:sp>
    <xdr:clientData/>
  </xdr:twoCellAnchor>
  <xdr:oneCellAnchor>
    <xdr:from>
      <xdr:col>19</xdr:col>
      <xdr:colOff>0</xdr:colOff>
      <xdr:row>286</xdr:row>
      <xdr:rowOff>0</xdr:rowOff>
    </xdr:from>
    <xdr:ext cx="104775" cy="257175"/>
    <xdr:sp>
      <xdr:nvSpPr>
        <xdr:cNvPr id="32" name="TextBox 34"/>
        <xdr:cNvSpPr txBox="1">
          <a:spLocks noChangeArrowheads="1"/>
        </xdr:cNvSpPr>
      </xdr:nvSpPr>
      <xdr:spPr>
        <a:xfrm>
          <a:off x="11430000" y="54311550"/>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287</xdr:row>
      <xdr:rowOff>0</xdr:rowOff>
    </xdr:from>
    <xdr:to>
      <xdr:col>16</xdr:col>
      <xdr:colOff>228600</xdr:colOff>
      <xdr:row>290</xdr:row>
      <xdr:rowOff>66675</xdr:rowOff>
    </xdr:to>
    <xdr:sp>
      <xdr:nvSpPr>
        <xdr:cNvPr id="33" name="TextBox 35"/>
        <xdr:cNvSpPr txBox="1">
          <a:spLocks noChangeArrowheads="1"/>
        </xdr:cNvSpPr>
      </xdr:nvSpPr>
      <xdr:spPr>
        <a:xfrm>
          <a:off x="714375" y="54511575"/>
          <a:ext cx="8543925" cy="63817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effective tax rate of the Group is higher than the statutory tax rate for the financial quarter / period to date principally due to non-availability of Group tax relief and non-deductible expenses.</a:t>
          </a:r>
        </a:p>
      </xdr:txBody>
    </xdr:sp>
    <xdr:clientData/>
  </xdr:twoCellAnchor>
  <xdr:oneCellAnchor>
    <xdr:from>
      <xdr:col>12</xdr:col>
      <xdr:colOff>161925</xdr:colOff>
      <xdr:row>314</xdr:row>
      <xdr:rowOff>0</xdr:rowOff>
    </xdr:from>
    <xdr:ext cx="114300" cy="257175"/>
    <xdr:sp>
      <xdr:nvSpPr>
        <xdr:cNvPr id="34" name="TextBox 38"/>
        <xdr:cNvSpPr txBox="1">
          <a:spLocks noChangeArrowheads="1"/>
        </xdr:cNvSpPr>
      </xdr:nvSpPr>
      <xdr:spPr>
        <a:xfrm>
          <a:off x="6772275" y="58531125"/>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161925</xdr:colOff>
      <xdr:row>314</xdr:row>
      <xdr:rowOff>0</xdr:rowOff>
    </xdr:from>
    <xdr:ext cx="114300" cy="257175"/>
    <xdr:sp>
      <xdr:nvSpPr>
        <xdr:cNvPr id="35" name="TextBox 39"/>
        <xdr:cNvSpPr txBox="1">
          <a:spLocks noChangeArrowheads="1"/>
        </xdr:cNvSpPr>
      </xdr:nvSpPr>
      <xdr:spPr>
        <a:xfrm>
          <a:off x="6772275" y="58531125"/>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17</xdr:col>
      <xdr:colOff>0</xdr:colOff>
      <xdr:row>321</xdr:row>
      <xdr:rowOff>0</xdr:rowOff>
    </xdr:from>
    <xdr:ext cx="104775" cy="257175"/>
    <xdr:sp>
      <xdr:nvSpPr>
        <xdr:cNvPr id="36" name="TextBox 40"/>
        <xdr:cNvSpPr txBox="1">
          <a:spLocks noChangeArrowheads="1"/>
        </xdr:cNvSpPr>
      </xdr:nvSpPr>
      <xdr:spPr>
        <a:xfrm>
          <a:off x="10086975" y="598646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19</xdr:col>
      <xdr:colOff>0</xdr:colOff>
      <xdr:row>209</xdr:row>
      <xdr:rowOff>0</xdr:rowOff>
    </xdr:from>
    <xdr:to>
      <xdr:col>19</xdr:col>
      <xdr:colOff>0</xdr:colOff>
      <xdr:row>222</xdr:row>
      <xdr:rowOff>0</xdr:rowOff>
    </xdr:to>
    <xdr:sp>
      <xdr:nvSpPr>
        <xdr:cNvPr id="37" name="TextBox 41"/>
        <xdr:cNvSpPr txBox="1">
          <a:spLocks noChangeArrowheads="1"/>
        </xdr:cNvSpPr>
      </xdr:nvSpPr>
      <xdr:spPr>
        <a:xfrm>
          <a:off x="11430000" y="40043100"/>
          <a:ext cx="0" cy="24765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Valuation of property, plant and equipment</a:t>
          </a:r>
          <a:r>
            <a:rPr lang="en-US" cap="none" sz="1200" b="0" i="0" u="none" baseline="0">
              <a:latin typeface="Arial"/>
              <a:ea typeface="Arial"/>
              <a:cs typeface="Arial"/>
            </a:rPr>
            <a:t>
In compliance with MASB 15 on Property, Plant and Equipment, a revaluation exercise was carried out on 24 March 2005 by Yap Burgess Rawson International, a professional valuation  firms using the comparison method to reflect its fair value.
Arising from this exercise, a revaluation surplus of RM2.28 million net of tax was credited to revaluation reserve while an impairment loss of RM546,222 was recognised in the income statement. This has resulted in an increase in the net tangible assets per share of the Group by 1.3 sen.</a:t>
          </a:r>
        </a:p>
      </xdr:txBody>
    </xdr:sp>
    <xdr:clientData/>
  </xdr:twoCellAnchor>
  <xdr:twoCellAnchor>
    <xdr:from>
      <xdr:col>19</xdr:col>
      <xdr:colOff>0</xdr:colOff>
      <xdr:row>216</xdr:row>
      <xdr:rowOff>28575</xdr:rowOff>
    </xdr:from>
    <xdr:to>
      <xdr:col>19</xdr:col>
      <xdr:colOff>0</xdr:colOff>
      <xdr:row>225</xdr:row>
      <xdr:rowOff>28575</xdr:rowOff>
    </xdr:to>
    <xdr:sp>
      <xdr:nvSpPr>
        <xdr:cNvPr id="38" name="TextBox 42"/>
        <xdr:cNvSpPr txBox="1">
          <a:spLocks noChangeArrowheads="1"/>
        </xdr:cNvSpPr>
      </xdr:nvSpPr>
      <xdr:spPr>
        <a:xfrm>
          <a:off x="11430000" y="41405175"/>
          <a:ext cx="0" cy="17145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Valuation of property, plant and equipment</a:t>
          </a:r>
          <a:r>
            <a:rPr lang="en-US" cap="none" sz="1200" b="0" i="0" u="none" baseline="0">
              <a:latin typeface="Arial"/>
              <a:ea typeface="Arial"/>
              <a:cs typeface="Arial"/>
            </a:rPr>
            <a:t>
In compliance with MASB 15 on Property, Plant and Equipment, a revaluation exercise was carried out on 24 March 2005 by Yap Burgess Rawson International, a professional valuation  firms using the comparison method to reflect its fair value.
Arising from this exercise, a revaluation surplus of RM1.51 million net of tax was credited to revaluation reserve while an impairment loss of RM278,573 was recognised in the income statement. This has resulted in an increase in the net tangible assets per share of the Group by 1.3 sen.</a:t>
          </a:r>
        </a:p>
      </xdr:txBody>
    </xdr:sp>
    <xdr:clientData/>
  </xdr:twoCellAnchor>
  <xdr:twoCellAnchor>
    <xdr:from>
      <xdr:col>2</xdr:col>
      <xdr:colOff>28575</xdr:colOff>
      <xdr:row>201</xdr:row>
      <xdr:rowOff>0</xdr:rowOff>
    </xdr:from>
    <xdr:to>
      <xdr:col>18</xdr:col>
      <xdr:colOff>0</xdr:colOff>
      <xdr:row>205</xdr:row>
      <xdr:rowOff>171450</xdr:rowOff>
    </xdr:to>
    <xdr:sp>
      <xdr:nvSpPr>
        <xdr:cNvPr id="39" name="TextBox 43"/>
        <xdr:cNvSpPr txBox="1">
          <a:spLocks noChangeArrowheads="1"/>
        </xdr:cNvSpPr>
      </xdr:nvSpPr>
      <xdr:spPr>
        <a:xfrm>
          <a:off x="723900" y="38519100"/>
          <a:ext cx="9648825" cy="9334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Valuation of property, plant and equipment</a:t>
          </a:r>
          <a:r>
            <a:rPr lang="en-US" cap="none" sz="1200" b="0" i="0" u="none" baseline="0">
              <a:latin typeface="Arial"/>
              <a:ea typeface="Arial"/>
              <a:cs typeface="Arial"/>
            </a:rPr>
            <a:t>
The valuations of land and buildings have been brought forward, without amendment from the previous annual financial statements .
</a:t>
          </a:r>
        </a:p>
      </xdr:txBody>
    </xdr:sp>
    <xdr:clientData/>
  </xdr:twoCellAnchor>
  <xdr:oneCellAnchor>
    <xdr:from>
      <xdr:col>12</xdr:col>
      <xdr:colOff>161925</xdr:colOff>
      <xdr:row>326</xdr:row>
      <xdr:rowOff>0</xdr:rowOff>
    </xdr:from>
    <xdr:ext cx="114300" cy="257175"/>
    <xdr:sp>
      <xdr:nvSpPr>
        <xdr:cNvPr id="40" name="TextBox 44"/>
        <xdr:cNvSpPr txBox="1">
          <a:spLocks noChangeArrowheads="1"/>
        </xdr:cNvSpPr>
      </xdr:nvSpPr>
      <xdr:spPr>
        <a:xfrm>
          <a:off x="6772275" y="60817125"/>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161925</xdr:colOff>
      <xdr:row>327</xdr:row>
      <xdr:rowOff>0</xdr:rowOff>
    </xdr:from>
    <xdr:ext cx="114300" cy="257175"/>
    <xdr:sp>
      <xdr:nvSpPr>
        <xdr:cNvPr id="41" name="TextBox 45"/>
        <xdr:cNvSpPr txBox="1">
          <a:spLocks noChangeArrowheads="1"/>
        </xdr:cNvSpPr>
      </xdr:nvSpPr>
      <xdr:spPr>
        <a:xfrm>
          <a:off x="6772275" y="61007625"/>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47625</xdr:colOff>
      <xdr:row>243</xdr:row>
      <xdr:rowOff>0</xdr:rowOff>
    </xdr:from>
    <xdr:to>
      <xdr:col>17</xdr:col>
      <xdr:colOff>47625</xdr:colOff>
      <xdr:row>243</xdr:row>
      <xdr:rowOff>28575</xdr:rowOff>
    </xdr:to>
    <xdr:sp>
      <xdr:nvSpPr>
        <xdr:cNvPr id="42" name="TextBox 46"/>
        <xdr:cNvSpPr txBox="1">
          <a:spLocks noChangeArrowheads="1"/>
        </xdr:cNvSpPr>
      </xdr:nvSpPr>
      <xdr:spPr>
        <a:xfrm>
          <a:off x="742950" y="45986700"/>
          <a:ext cx="9391650" cy="285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Related Party Transactions
</a:t>
          </a:r>
          <a:r>
            <a:rPr lang="en-US" cap="none" sz="1200" b="0" i="0" u="none" baseline="0">
              <a:latin typeface="Arial"/>
              <a:ea typeface="Arial"/>
              <a:cs typeface="Arial"/>
            </a:rPr>
            <a:t>There were no transactions with the directors other than the rental paid to a company where certain directors have interests.
</a:t>
          </a:r>
        </a:p>
      </xdr:txBody>
    </xdr:sp>
    <xdr:clientData/>
  </xdr:twoCellAnchor>
  <xdr:twoCellAnchor>
    <xdr:from>
      <xdr:col>2</xdr:col>
      <xdr:colOff>28575</xdr:colOff>
      <xdr:row>463</xdr:row>
      <xdr:rowOff>0</xdr:rowOff>
    </xdr:from>
    <xdr:to>
      <xdr:col>15</xdr:col>
      <xdr:colOff>0</xdr:colOff>
      <xdr:row>463</xdr:row>
      <xdr:rowOff>0</xdr:rowOff>
    </xdr:to>
    <xdr:sp>
      <xdr:nvSpPr>
        <xdr:cNvPr id="43" name="TextBox 47"/>
        <xdr:cNvSpPr txBox="1">
          <a:spLocks noChangeArrowheads="1"/>
        </xdr:cNvSpPr>
      </xdr:nvSpPr>
      <xdr:spPr>
        <a:xfrm>
          <a:off x="723900" y="87010875"/>
          <a:ext cx="818197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oneCellAnchor>
    <xdr:from>
      <xdr:col>12</xdr:col>
      <xdr:colOff>161925</xdr:colOff>
      <xdr:row>103</xdr:row>
      <xdr:rowOff>0</xdr:rowOff>
    </xdr:from>
    <xdr:ext cx="114300" cy="257175"/>
    <xdr:sp>
      <xdr:nvSpPr>
        <xdr:cNvPr id="44" name="TextBox 49"/>
        <xdr:cNvSpPr txBox="1">
          <a:spLocks noChangeArrowheads="1"/>
        </xdr:cNvSpPr>
      </xdr:nvSpPr>
      <xdr:spPr>
        <a:xfrm>
          <a:off x="6772275" y="19650075"/>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457</xdr:row>
      <xdr:rowOff>47625</xdr:rowOff>
    </xdr:from>
    <xdr:to>
      <xdr:col>16</xdr:col>
      <xdr:colOff>781050</xdr:colOff>
      <xdr:row>460</xdr:row>
      <xdr:rowOff>114300</xdr:rowOff>
    </xdr:to>
    <xdr:sp>
      <xdr:nvSpPr>
        <xdr:cNvPr id="45" name="TextBox 104"/>
        <xdr:cNvSpPr txBox="1">
          <a:spLocks noChangeArrowheads="1"/>
        </xdr:cNvSpPr>
      </xdr:nvSpPr>
      <xdr:spPr>
        <a:xfrm>
          <a:off x="695325" y="85915500"/>
          <a:ext cx="9115425" cy="6381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Authorisation For Issue
</a:t>
          </a:r>
          <a:r>
            <a:rPr lang="en-US" cap="none" sz="1200" b="0" i="0" u="none" baseline="0">
              <a:latin typeface="Arial"/>
              <a:ea typeface="Arial"/>
              <a:cs typeface="Arial"/>
            </a:rPr>
            <a:t>The interim financial statements were authorised for issue by the Board of Directors in accordance with a resolution of the directors on 26 February 2007.</a:t>
          </a:r>
        </a:p>
      </xdr:txBody>
    </xdr:sp>
    <xdr:clientData/>
  </xdr:twoCellAnchor>
  <xdr:twoCellAnchor>
    <xdr:from>
      <xdr:col>2</xdr:col>
      <xdr:colOff>0</xdr:colOff>
      <xdr:row>422</xdr:row>
      <xdr:rowOff>76200</xdr:rowOff>
    </xdr:from>
    <xdr:to>
      <xdr:col>16</xdr:col>
      <xdr:colOff>742950</xdr:colOff>
      <xdr:row>427</xdr:row>
      <xdr:rowOff>66675</xdr:rowOff>
    </xdr:to>
    <xdr:sp>
      <xdr:nvSpPr>
        <xdr:cNvPr id="46" name="TextBox 105"/>
        <xdr:cNvSpPr txBox="1">
          <a:spLocks noChangeArrowheads="1"/>
        </xdr:cNvSpPr>
      </xdr:nvSpPr>
      <xdr:spPr>
        <a:xfrm>
          <a:off x="695325" y="79267050"/>
          <a:ext cx="9077325" cy="9429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a:t>
          </a:r>
          <a:r>
            <a:rPr lang="en-US" cap="none" sz="1200" b="0" i="0" u="none" baseline="0">
              <a:latin typeface="Arial"/>
              <a:ea typeface="Arial"/>
              <a:cs typeface="Arial"/>
            </a:rPr>
            <a:t>
The Board of Directors proposed a first and final dividend of 3 sen per share (2005 : 3 sen per share less 28% income tax) in respect of the financial year ended 31 December 2006. The proposed dividend will be subject to approval to be obtained at the forthcoming Annual General Meeting.</a:t>
          </a:r>
        </a:p>
      </xdr:txBody>
    </xdr:sp>
    <xdr:clientData/>
  </xdr:twoCellAnchor>
  <xdr:twoCellAnchor>
    <xdr:from>
      <xdr:col>2</xdr:col>
      <xdr:colOff>38100</xdr:colOff>
      <xdr:row>339</xdr:row>
      <xdr:rowOff>161925</xdr:rowOff>
    </xdr:from>
    <xdr:to>
      <xdr:col>16</xdr:col>
      <xdr:colOff>161925</xdr:colOff>
      <xdr:row>344</xdr:row>
      <xdr:rowOff>0</xdr:rowOff>
    </xdr:to>
    <xdr:sp>
      <xdr:nvSpPr>
        <xdr:cNvPr id="47" name="TextBox 106"/>
        <xdr:cNvSpPr txBox="1">
          <a:spLocks noChangeArrowheads="1"/>
        </xdr:cNvSpPr>
      </xdr:nvSpPr>
      <xdr:spPr>
        <a:xfrm>
          <a:off x="733425" y="63455550"/>
          <a:ext cx="8458200" cy="7905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Status of Corporate Proposals</a:t>
          </a:r>
          <a:r>
            <a:rPr lang="en-US" cap="none" sz="1200" b="0" i="0" u="none" baseline="0">
              <a:latin typeface="Arial"/>
              <a:ea typeface="Arial"/>
              <a:cs typeface="Arial"/>
            </a:rPr>
            <a:t>
 As at the date of this report, there were no corporate proposals announced.
</a:t>
          </a:r>
        </a:p>
      </xdr:txBody>
    </xdr:sp>
    <xdr:clientData/>
  </xdr:twoCellAnchor>
  <xdr:twoCellAnchor>
    <xdr:from>
      <xdr:col>2</xdr:col>
      <xdr:colOff>0</xdr:colOff>
      <xdr:row>366</xdr:row>
      <xdr:rowOff>114300</xdr:rowOff>
    </xdr:from>
    <xdr:to>
      <xdr:col>16</xdr:col>
      <xdr:colOff>781050</xdr:colOff>
      <xdr:row>370</xdr:row>
      <xdr:rowOff>76200</xdr:rowOff>
    </xdr:to>
    <xdr:sp>
      <xdr:nvSpPr>
        <xdr:cNvPr id="48" name="TextBox 109"/>
        <xdr:cNvSpPr txBox="1">
          <a:spLocks noChangeArrowheads="1"/>
        </xdr:cNvSpPr>
      </xdr:nvSpPr>
      <xdr:spPr>
        <a:xfrm>
          <a:off x="695325" y="68637150"/>
          <a:ext cx="9115425" cy="7239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Off Balance Sheet Financial Instruments</a:t>
          </a:r>
          <a:r>
            <a:rPr lang="en-US" cap="none" sz="1200" b="0" i="0" u="none" baseline="0">
              <a:latin typeface="Arial"/>
              <a:ea typeface="Arial"/>
              <a:cs typeface="Arial"/>
            </a:rPr>
            <a:t>
The Group does not have any financial instruments with off balance sheet risk as at 26 February 2007, the latest practicable date which shall not be earlier than 7 days from the date of issue of the quarterly report.</a:t>
          </a:r>
        </a:p>
      </xdr:txBody>
    </xdr:sp>
    <xdr:clientData/>
  </xdr:twoCellAnchor>
  <xdr:twoCellAnchor>
    <xdr:from>
      <xdr:col>2</xdr:col>
      <xdr:colOff>0</xdr:colOff>
      <xdr:row>292</xdr:row>
      <xdr:rowOff>0</xdr:rowOff>
    </xdr:from>
    <xdr:to>
      <xdr:col>16</xdr:col>
      <xdr:colOff>762000</xdr:colOff>
      <xdr:row>306</xdr:row>
      <xdr:rowOff>123825</xdr:rowOff>
    </xdr:to>
    <xdr:sp>
      <xdr:nvSpPr>
        <xdr:cNvPr id="49" name="TextBox 111"/>
        <xdr:cNvSpPr txBox="1">
          <a:spLocks noChangeArrowheads="1"/>
        </xdr:cNvSpPr>
      </xdr:nvSpPr>
      <xdr:spPr>
        <a:xfrm>
          <a:off x="695325" y="55464075"/>
          <a:ext cx="9096375" cy="16478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Profit on Sale of Unquoted Investments and/or Properties
</a:t>
          </a:r>
          <a:r>
            <a:rPr lang="en-US" cap="none" sz="1200" b="0" i="0" u="none" baseline="0">
              <a:latin typeface="Arial"/>
              <a:ea typeface="Arial"/>
              <a:cs typeface="Arial"/>
            </a:rPr>
            <a:t>
There were no sales of unquoted investments and/or properties for the financial period to date. However, the Company's 51% owned subsidiary, Sukitronics Sdn Bhd had on 30 August 2006, via a sale by tender, agreed to accept an offer from Unipac Dagangan Sdn Bhd of No. 3 Jalan Utarid U5/13, Sec U5, 40150 Shah Alam, Selangor D.E., for the disposal of a parcel of industrial land known as Lot No. 154, Phase 3, Hicom-Glenmarie Industrial Park, Section U1, 40150 Shah Alam, Selangor D.E. for a cash consideration of RM3,138,000.00 subject to such other terms and conditions as stipulated in the Conditions of Tender and the Sale and Purchase Agreement. 
</a:t>
          </a:r>
        </a:p>
      </xdr:txBody>
    </xdr:sp>
    <xdr:clientData/>
  </xdr:twoCellAnchor>
  <xdr:twoCellAnchor>
    <xdr:from>
      <xdr:col>2</xdr:col>
      <xdr:colOff>161925</xdr:colOff>
      <xdr:row>373</xdr:row>
      <xdr:rowOff>76200</xdr:rowOff>
    </xdr:from>
    <xdr:to>
      <xdr:col>18</xdr:col>
      <xdr:colOff>19050</xdr:colOff>
      <xdr:row>405</xdr:row>
      <xdr:rowOff>66675</xdr:rowOff>
    </xdr:to>
    <xdr:sp>
      <xdr:nvSpPr>
        <xdr:cNvPr id="50" name="TextBox 112"/>
        <xdr:cNvSpPr txBox="1">
          <a:spLocks noChangeArrowheads="1"/>
        </xdr:cNvSpPr>
      </xdr:nvSpPr>
      <xdr:spPr>
        <a:xfrm>
          <a:off x="857250" y="69932550"/>
          <a:ext cx="9534525" cy="60864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Litigations</a:t>
          </a:r>
          <a:r>
            <a:rPr lang="en-US" cap="none" sz="1200" b="0" i="0" u="none" baseline="0">
              <a:latin typeface="Arial"/>
              <a:ea typeface="Arial"/>
              <a:cs typeface="Arial"/>
            </a:rPr>
            <a:t>
</a:t>
          </a:r>
          <a:r>
            <a:rPr lang="en-US" cap="none" sz="1200" b="1" i="0" u="none" baseline="0">
              <a:latin typeface="Arial"/>
              <a:ea typeface="Arial"/>
              <a:cs typeface="Arial"/>
            </a:rPr>
            <a:t>
a) Claim by Sukitronics (Penang) Sdn Bhd ("Sukitronics (Penang)") against Mustajab Indah Sdn Bhd
     ("Mustajab")  </a:t>
          </a:r>
          <a:r>
            <a:rPr lang="en-US" cap="none" sz="1200" b="0" i="0" u="none" baseline="0">
              <a:latin typeface="Arial"/>
              <a:ea typeface="Arial"/>
              <a:cs typeface="Arial"/>
            </a:rPr>
            <a:t>
      On 25 June 2001, Sukitronics Penang claimed against Mustajab for an amount of RM2,083,695.35 on account 
      of work done, loss of profit, interest and finance charges arising from Mustajab's breach of an agreement dated
      29 October 1998 between the parties thereof. Sukitronics Penang pursued the claim under arbitration with the President 
      of Persatuan Arkitek Malaysia ('PAM'). On 8 March 2005, the Arbitrator awarded that Mustajab shall pay Sukitronics Penang
      approximately RM1,460,666.58 being the balance of progress claims unpaid, the loss and expense,storage charges,
      loss of profits and interests on outstanding amount, and Mustajab shall also bear the costs of award and Sukitronics Penang's
      cost of reference. 
     The solicitors of Sukitronics Penang had filed an Originating Summon to register the Arbitrator’s Award as Saman Pemula in the
     High Court of Kuala Lumpur. The matter which was fixed for hearing on 3 March 2006 has been postponed to 7 March 2007.
     The solicitor is of the opinion that the court should grant the application to register the award as there appear to be no grounds 
      challenged. On the merits of the claim, the Company's claim is unrebutted because Mustajab did not adduce any evidence. On the 
      procedural aspect every opportunity was given to Mustajab to make representations. 
</a:t>
          </a:r>
          <a:r>
            <a:rPr lang="en-US" cap="none" sz="1200" b="1" i="0" u="none" baseline="0">
              <a:latin typeface="Arial"/>
              <a:ea typeface="Arial"/>
              <a:cs typeface="Arial"/>
            </a:rPr>
            <a:t> b) Claim by Telekom Publications Sdn Bhd against Asian Advertising (M) Sdn Bhd          
     </a:t>
          </a:r>
          <a:r>
            <a:rPr lang="en-US" cap="none" sz="1200" b="0" i="0" u="none" baseline="0">
              <a:latin typeface="Arial"/>
              <a:ea typeface="Arial"/>
              <a:cs typeface="Arial"/>
            </a:rPr>
            <a:t>Telekom Publications Sdn Bhd ("Telekom") claimed against Asian Advertising (M) Sdn Bhd ("Asian Advertising") for a sum of 
      RM358,928.87 together with interest at the rate of 8% per annum on the said sum for non-payment of services rendered by Telekom 
      to Asian Advertising as agents for its clients, in particular advertising in Yellow Pages. The Writs was filed in September 1999. </a:t>
          </a:r>
          <a:r>
            <a:rPr lang="en-US" cap="none" sz="1200" b="1" i="0" u="none" baseline="0">
              <a:latin typeface="Arial"/>
              <a:ea typeface="Arial"/>
              <a:cs typeface="Arial"/>
            </a:rPr>
            <a:t>         
     </a:t>
          </a:r>
          <a:r>
            <a:rPr lang="en-US" cap="none" sz="1200" b="0" i="0" u="none" baseline="0">
              <a:latin typeface="Arial"/>
              <a:ea typeface="Arial"/>
              <a:cs typeface="Arial"/>
            </a:rPr>
            <a:t>The full trial was heard on 13 March 2006, 5 May 2006, 17 May 2006, and concluded its hearing on 11 September 2006. The Judge 
      directed for written submission to be filed by both parties. The solicitors of Asian Advertising had filed and served its written submission 
      on 29/1/2007 and the matter is now fixed for mention on 28/2/2007.          
      The solicitors of Asian Advertising are of the opinion that the claim by the plaintiff is still subject to uncertainties. </a:t>
          </a:r>
          <a:r>
            <a:rPr lang="en-US" cap="none" sz="1200" b="1" i="0" u="none" baseline="0">
              <a:latin typeface="Arial"/>
              <a:ea typeface="Arial"/>
              <a:cs typeface="Arial"/>
            </a:rPr>
            <a:t>         
</a:t>
          </a:r>
          <a:r>
            <a:rPr lang="en-US" cap="none" sz="12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orary%20Internet%20Files\Content.IE5\8TQZ4H23\Conso%20Q4Y06-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6"/>
      <sheetName val="Y6Q4"/>
      <sheetName val="Y6Q3"/>
      <sheetName val="MG"/>
      <sheetName val="MGQ"/>
      <sheetName val="BS"/>
      <sheetName val="CBS"/>
      <sheetName val="IS"/>
      <sheetName val="CIS"/>
      <sheetName val="KI"/>
      <sheetName val="CEqty"/>
      <sheetName val="CFS-Gp"/>
      <sheetName val="CFS-GpW"/>
      <sheetName val="SGM06"/>
      <sheetName val="NOTES"/>
      <sheetName val="BB"/>
      <sheetName val="Inv"/>
      <sheetName val="EPS"/>
      <sheetName val="EPS1"/>
      <sheetName val="MGQ-Old"/>
      <sheetName val="MG-Old"/>
      <sheetName val="App"/>
      <sheetName val="CFS-Co"/>
      <sheetName val="CFS-CoW"/>
    </sheetNames>
    <sheetDataSet>
      <sheetData sheetId="8">
        <row r="14">
          <cell r="I14" t="str">
            <v>31.12.2006</v>
          </cell>
          <cell r="K14" t="str">
            <v>31.12.2005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2:S73"/>
  <sheetViews>
    <sheetView showGridLines="0" zoomScale="60" zoomScaleNormal="60" workbookViewId="0" topLeftCell="A34">
      <selection activeCell="P34" sqref="P34"/>
    </sheetView>
  </sheetViews>
  <sheetFormatPr defaultColWidth="8.88671875" defaultRowHeight="15"/>
  <cols>
    <col min="1" max="1" width="1.99609375" style="0" customWidth="1"/>
    <col min="2" max="2" width="4.99609375" style="0" customWidth="1"/>
    <col min="3" max="3" width="2.4453125" style="0" customWidth="1"/>
    <col min="4" max="4" width="6.21484375" style="0" customWidth="1"/>
    <col min="5" max="5" width="9.4453125" style="0" customWidth="1"/>
    <col min="7" max="7" width="6.21484375" style="0" customWidth="1"/>
    <col min="8" max="8" width="5.6640625" style="0" customWidth="1"/>
    <col min="9" max="9" width="12.6640625" style="0" customWidth="1"/>
    <col min="10" max="10" width="1.2265625" style="0" customWidth="1"/>
    <col min="11" max="11" width="12.6640625" style="0" customWidth="1"/>
    <col min="12" max="12" width="1.66796875" style="0" customWidth="1"/>
    <col min="13" max="13" width="5.21484375" style="0" customWidth="1"/>
    <col min="14" max="14" width="12.6640625" style="0" customWidth="1"/>
    <col min="15" max="15" width="2.4453125" style="0" customWidth="1"/>
    <col min="16" max="16" width="12.4453125" style="0" customWidth="1"/>
    <col min="17" max="17" width="1.33203125" style="0" customWidth="1"/>
    <col min="18" max="18" width="7.21484375" style="0" customWidth="1"/>
    <col min="19" max="19" width="0.88671875" style="0" customWidth="1"/>
  </cols>
  <sheetData>
    <row r="2" spans="2:18" ht="15">
      <c r="B2" s="3"/>
      <c r="C2" s="3"/>
      <c r="D2" s="3"/>
      <c r="E2" s="3"/>
      <c r="F2" s="3"/>
      <c r="G2" s="3"/>
      <c r="H2" s="3"/>
      <c r="I2" s="3"/>
      <c r="J2" s="3"/>
      <c r="K2" s="3"/>
      <c r="L2" s="3"/>
      <c r="M2" s="3"/>
      <c r="N2" s="3"/>
      <c r="O2" s="3"/>
      <c r="P2" s="3"/>
      <c r="Q2" s="3"/>
      <c r="R2" s="3"/>
    </row>
    <row r="3" spans="2:18" ht="15.75">
      <c r="B3" s="3"/>
      <c r="C3" s="24" t="s">
        <v>3</v>
      </c>
      <c r="D3" s="3"/>
      <c r="E3" s="3"/>
      <c r="F3" s="3"/>
      <c r="G3" s="3"/>
      <c r="H3" s="3"/>
      <c r="I3" s="3"/>
      <c r="J3" s="3"/>
      <c r="K3" s="3"/>
      <c r="L3" s="3"/>
      <c r="M3" s="3"/>
      <c r="N3" s="3"/>
      <c r="O3" s="3"/>
      <c r="P3" s="3"/>
      <c r="Q3" s="3"/>
      <c r="R3" s="3"/>
    </row>
    <row r="4" spans="2:18" ht="15">
      <c r="B4" s="3"/>
      <c r="C4" s="25" t="s">
        <v>2</v>
      </c>
      <c r="D4" s="3"/>
      <c r="E4" s="3"/>
      <c r="F4" s="3"/>
      <c r="G4" s="3"/>
      <c r="H4" s="3"/>
      <c r="I4" s="3"/>
      <c r="J4" s="3"/>
      <c r="K4" s="3"/>
      <c r="L4" s="3"/>
      <c r="M4" s="3"/>
      <c r="N4" s="3"/>
      <c r="O4" s="3"/>
      <c r="P4" s="3"/>
      <c r="Q4" s="3"/>
      <c r="R4" s="3"/>
    </row>
    <row r="5" spans="2:18" ht="15">
      <c r="B5" s="3"/>
      <c r="C5" s="25"/>
      <c r="D5" s="3"/>
      <c r="E5" s="3"/>
      <c r="F5" s="3"/>
      <c r="G5" s="3"/>
      <c r="H5" s="3"/>
      <c r="I5" s="3"/>
      <c r="J5" s="3"/>
      <c r="K5" s="3"/>
      <c r="L5" s="3"/>
      <c r="M5" s="3"/>
      <c r="N5" s="3"/>
      <c r="O5" s="3"/>
      <c r="P5" s="3"/>
      <c r="Q5" s="3"/>
      <c r="R5" s="3"/>
    </row>
    <row r="6" spans="2:18" ht="15">
      <c r="B6" s="3"/>
      <c r="C6" s="17"/>
      <c r="D6" s="17"/>
      <c r="E6" s="17"/>
      <c r="F6" s="17"/>
      <c r="G6" s="17"/>
      <c r="H6" s="17"/>
      <c r="I6" s="17"/>
      <c r="J6" s="17"/>
      <c r="K6" s="17"/>
      <c r="L6" s="17"/>
      <c r="M6" s="17"/>
      <c r="N6" s="17"/>
      <c r="O6" s="17"/>
      <c r="P6" s="17"/>
      <c r="Q6" s="17"/>
      <c r="R6" s="17"/>
    </row>
    <row r="7" spans="2:18" ht="15.75">
      <c r="B7" s="3"/>
      <c r="C7" s="27" t="s">
        <v>62</v>
      </c>
      <c r="D7" s="17"/>
      <c r="E7" s="17"/>
      <c r="F7" s="17"/>
      <c r="G7" s="17"/>
      <c r="H7" s="17"/>
      <c r="I7" s="17"/>
      <c r="J7" s="17"/>
      <c r="K7" s="17"/>
      <c r="L7" s="17"/>
      <c r="M7" s="17"/>
      <c r="N7" s="17"/>
      <c r="O7" s="17"/>
      <c r="P7" s="17"/>
      <c r="Q7" s="17"/>
      <c r="R7" s="17"/>
    </row>
    <row r="8" spans="2:18" ht="15.75">
      <c r="B8" s="3"/>
      <c r="C8" s="27" t="s">
        <v>280</v>
      </c>
      <c r="D8" s="17"/>
      <c r="E8" s="17"/>
      <c r="F8" s="17"/>
      <c r="G8" s="17"/>
      <c r="H8" s="17"/>
      <c r="I8" s="17"/>
      <c r="J8" s="17"/>
      <c r="K8" s="17"/>
      <c r="L8" s="17"/>
      <c r="M8" s="17"/>
      <c r="N8" s="17"/>
      <c r="O8" s="17"/>
      <c r="P8" s="17"/>
      <c r="Q8" s="17"/>
      <c r="R8" s="17"/>
    </row>
    <row r="9" spans="2:18" ht="15">
      <c r="B9" s="3"/>
      <c r="C9" s="17"/>
      <c r="D9" s="17"/>
      <c r="E9" s="17"/>
      <c r="F9" s="17"/>
      <c r="G9" s="17"/>
      <c r="H9" s="17"/>
      <c r="I9" s="17"/>
      <c r="J9" s="17"/>
      <c r="K9" s="17"/>
      <c r="L9" s="17"/>
      <c r="M9" s="17"/>
      <c r="N9" s="17"/>
      <c r="O9" s="17"/>
      <c r="P9" s="17"/>
      <c r="Q9" s="17"/>
      <c r="R9" s="17"/>
    </row>
    <row r="10" spans="2:19" ht="15">
      <c r="B10" s="3"/>
      <c r="C10" s="17"/>
      <c r="D10" s="17"/>
      <c r="E10" s="17"/>
      <c r="F10" s="17"/>
      <c r="G10" s="17"/>
      <c r="H10" s="17"/>
      <c r="I10" s="3"/>
      <c r="J10" s="18" t="s">
        <v>4</v>
      </c>
      <c r="K10" s="23"/>
      <c r="L10" s="23"/>
      <c r="M10" s="17"/>
      <c r="N10" s="3"/>
      <c r="O10" s="18" t="s">
        <v>96</v>
      </c>
      <c r="P10" s="18"/>
      <c r="Q10" s="18"/>
      <c r="R10" s="23"/>
      <c r="S10" s="3"/>
    </row>
    <row r="11" spans="2:19" ht="15">
      <c r="B11" s="3"/>
      <c r="C11" s="17"/>
      <c r="D11" s="17"/>
      <c r="E11" s="17"/>
      <c r="F11" s="17"/>
      <c r="G11" s="17"/>
      <c r="H11" s="17"/>
      <c r="I11" s="18" t="s">
        <v>5</v>
      </c>
      <c r="J11" s="17"/>
      <c r="K11" s="62" t="s">
        <v>10</v>
      </c>
      <c r="L11" s="18"/>
      <c r="M11" s="17"/>
      <c r="N11" s="3"/>
      <c r="O11" s="18"/>
      <c r="P11" s="18"/>
      <c r="Q11" s="18"/>
      <c r="R11" s="17"/>
      <c r="S11" s="3"/>
    </row>
    <row r="12" spans="2:19" ht="15">
      <c r="B12" s="3"/>
      <c r="C12" s="17"/>
      <c r="D12" s="17"/>
      <c r="E12" s="17"/>
      <c r="F12" s="17"/>
      <c r="G12" s="17"/>
      <c r="H12" s="17"/>
      <c r="I12" s="18" t="s">
        <v>6</v>
      </c>
      <c r="J12" s="17"/>
      <c r="K12" s="62" t="s">
        <v>6</v>
      </c>
      <c r="L12" s="18"/>
      <c r="M12" s="17"/>
      <c r="N12" s="18" t="s">
        <v>5</v>
      </c>
      <c r="O12" s="18"/>
      <c r="P12" s="18" t="s">
        <v>10</v>
      </c>
      <c r="Q12" s="18"/>
      <c r="R12" s="17"/>
      <c r="S12" s="3"/>
    </row>
    <row r="13" spans="2:19" ht="15">
      <c r="B13" s="3"/>
      <c r="C13" s="17"/>
      <c r="D13" s="17"/>
      <c r="E13" s="17"/>
      <c r="F13" s="17"/>
      <c r="G13" s="17"/>
      <c r="H13" s="17"/>
      <c r="I13" s="18" t="s">
        <v>7</v>
      </c>
      <c r="J13" s="17"/>
      <c r="K13" s="62" t="s">
        <v>7</v>
      </c>
      <c r="L13" s="18"/>
      <c r="M13" s="17"/>
      <c r="N13" s="18" t="s">
        <v>6</v>
      </c>
      <c r="O13" s="18"/>
      <c r="P13" s="18" t="s">
        <v>6</v>
      </c>
      <c r="Q13" s="18"/>
      <c r="R13" s="17"/>
      <c r="S13" s="3"/>
    </row>
    <row r="14" spans="2:19" ht="15">
      <c r="B14" s="3"/>
      <c r="C14" s="17"/>
      <c r="D14" s="17"/>
      <c r="E14" s="17"/>
      <c r="F14" s="17"/>
      <c r="G14" s="17"/>
      <c r="H14" s="17"/>
      <c r="I14" s="19" t="s">
        <v>282</v>
      </c>
      <c r="J14" s="17"/>
      <c r="K14" s="63" t="s">
        <v>283</v>
      </c>
      <c r="L14" s="19"/>
      <c r="M14" s="17"/>
      <c r="N14" s="19" t="str">
        <f>I14</f>
        <v>31.12.2006</v>
      </c>
      <c r="O14" s="17"/>
      <c r="P14" s="19" t="str">
        <f>K14</f>
        <v>31.12.2005</v>
      </c>
      <c r="Q14" s="19"/>
      <c r="R14" s="17"/>
      <c r="S14" s="3"/>
    </row>
    <row r="15" spans="2:19" ht="15">
      <c r="B15" s="3"/>
      <c r="C15" s="17"/>
      <c r="D15" s="17"/>
      <c r="E15" s="17"/>
      <c r="F15" s="17"/>
      <c r="G15" s="17"/>
      <c r="H15" s="17"/>
      <c r="I15" s="19" t="s">
        <v>156</v>
      </c>
      <c r="J15" s="17"/>
      <c r="K15" s="63" t="s">
        <v>156</v>
      </c>
      <c r="L15" s="19"/>
      <c r="M15" s="17"/>
      <c r="N15" s="19" t="s">
        <v>156</v>
      </c>
      <c r="O15" s="19"/>
      <c r="P15" s="19" t="s">
        <v>156</v>
      </c>
      <c r="Q15" s="19"/>
      <c r="R15" s="17"/>
      <c r="S15" s="3"/>
    </row>
    <row r="16" spans="2:19" ht="15">
      <c r="B16" s="3"/>
      <c r="C16" s="17"/>
      <c r="D16" s="17"/>
      <c r="E16" s="17"/>
      <c r="F16" s="17"/>
      <c r="G16" s="17"/>
      <c r="H16" s="17"/>
      <c r="I16" s="17"/>
      <c r="J16" s="17"/>
      <c r="K16" s="64"/>
      <c r="L16" s="17"/>
      <c r="M16" s="17"/>
      <c r="N16" s="17"/>
      <c r="O16" s="17"/>
      <c r="P16" s="17"/>
      <c r="Q16" s="17"/>
      <c r="R16" s="17"/>
      <c r="S16" s="3"/>
    </row>
    <row r="17" spans="2:19" ht="15">
      <c r="B17" s="3"/>
      <c r="C17" s="17"/>
      <c r="D17" s="17" t="s">
        <v>56</v>
      </c>
      <c r="E17" s="17"/>
      <c r="F17" s="17"/>
      <c r="G17" s="17"/>
      <c r="H17" s="17"/>
      <c r="I17" s="7">
        <v>18419643</v>
      </c>
      <c r="J17" s="7"/>
      <c r="K17" s="26">
        <v>31654547</v>
      </c>
      <c r="L17" s="26"/>
      <c r="M17" s="7"/>
      <c r="N17" s="7">
        <v>80392268</v>
      </c>
      <c r="O17" s="7"/>
      <c r="P17" s="26">
        <v>112869619</v>
      </c>
      <c r="Q17" s="26"/>
      <c r="R17" s="7"/>
      <c r="S17" s="3"/>
    </row>
    <row r="18" spans="2:19" ht="15">
      <c r="B18" s="3"/>
      <c r="C18" s="17"/>
      <c r="D18" s="17"/>
      <c r="E18" s="17"/>
      <c r="F18" s="17"/>
      <c r="G18" s="17"/>
      <c r="H18" s="17"/>
      <c r="I18" s="7"/>
      <c r="J18" s="7"/>
      <c r="K18" s="7"/>
      <c r="L18" s="7"/>
      <c r="M18" s="7"/>
      <c r="N18" s="7"/>
      <c r="O18" s="7"/>
      <c r="P18" s="26">
        <v>0</v>
      </c>
      <c r="Q18" s="7"/>
      <c r="R18" s="7"/>
      <c r="S18" s="3"/>
    </row>
    <row r="19" spans="2:19" ht="15">
      <c r="B19" s="3"/>
      <c r="C19" s="17"/>
      <c r="D19" s="17" t="s">
        <v>42</v>
      </c>
      <c r="E19" s="17"/>
      <c r="F19" s="17"/>
      <c r="G19" s="17"/>
      <c r="H19" s="17"/>
      <c r="I19" s="6">
        <v>-10528163</v>
      </c>
      <c r="J19" s="7"/>
      <c r="K19" s="43">
        <v>-25119270</v>
      </c>
      <c r="L19" s="26"/>
      <c r="M19" s="7"/>
      <c r="N19" s="6">
        <v>-51890766</v>
      </c>
      <c r="O19" s="7"/>
      <c r="P19" s="43">
        <v>-82379349</v>
      </c>
      <c r="Q19" s="7"/>
      <c r="R19" s="7"/>
      <c r="S19" s="3"/>
    </row>
    <row r="20" spans="2:19" ht="15">
      <c r="B20" s="3"/>
      <c r="C20" s="17"/>
      <c r="D20" s="17"/>
      <c r="E20" s="17"/>
      <c r="F20" s="17"/>
      <c r="G20" s="17"/>
      <c r="H20" s="17"/>
      <c r="I20" s="7"/>
      <c r="J20" s="7"/>
      <c r="K20" s="26"/>
      <c r="L20" s="26"/>
      <c r="M20" s="7"/>
      <c r="N20" s="7"/>
      <c r="O20" s="7"/>
      <c r="P20" s="26"/>
      <c r="Q20" s="7"/>
      <c r="R20" s="7"/>
      <c r="S20" s="3"/>
    </row>
    <row r="21" spans="2:19" ht="15">
      <c r="B21" s="3"/>
      <c r="C21" s="17"/>
      <c r="D21" s="17" t="s">
        <v>44</v>
      </c>
      <c r="E21" s="17"/>
      <c r="F21" s="17"/>
      <c r="G21" s="17"/>
      <c r="H21" s="17"/>
      <c r="I21" s="7">
        <f>I17+I19</f>
        <v>7891480</v>
      </c>
      <c r="J21" s="7"/>
      <c r="K21" s="7">
        <f>K17+K19</f>
        <v>6535277</v>
      </c>
      <c r="L21" s="26"/>
      <c r="M21" s="7"/>
      <c r="N21" s="7">
        <f>N17+N19</f>
        <v>28501502</v>
      </c>
      <c r="O21" s="7"/>
      <c r="P21" s="7">
        <f>P17+P19</f>
        <v>30490270</v>
      </c>
      <c r="Q21" s="7"/>
      <c r="R21" s="7"/>
      <c r="S21" s="3"/>
    </row>
    <row r="22" spans="2:19" ht="15">
      <c r="B22" s="3"/>
      <c r="C22" s="17"/>
      <c r="D22" s="17"/>
      <c r="E22" s="17"/>
      <c r="F22" s="17"/>
      <c r="G22" s="17"/>
      <c r="H22" s="17"/>
      <c r="I22" s="7"/>
      <c r="J22" s="7"/>
      <c r="K22" s="7"/>
      <c r="L22" s="7"/>
      <c r="M22" s="7"/>
      <c r="N22" s="7"/>
      <c r="O22" s="7"/>
      <c r="P22" s="7"/>
      <c r="Q22" s="7"/>
      <c r="R22" s="7"/>
      <c r="S22" s="3"/>
    </row>
    <row r="23" spans="2:19" ht="15">
      <c r="B23" s="3"/>
      <c r="C23" s="17"/>
      <c r="D23" s="17" t="s">
        <v>59</v>
      </c>
      <c r="E23" s="17"/>
      <c r="F23" s="17"/>
      <c r="G23" s="17"/>
      <c r="H23" s="17"/>
      <c r="I23" s="7">
        <v>116501.88601946284</v>
      </c>
      <c r="J23" s="7"/>
      <c r="K23" s="26">
        <v>443872</v>
      </c>
      <c r="L23" s="26"/>
      <c r="M23" s="7"/>
      <c r="N23" s="7">
        <v>1000583.7614460043</v>
      </c>
      <c r="O23" s="7"/>
      <c r="P23" s="26">
        <v>1179607</v>
      </c>
      <c r="Q23" s="26"/>
      <c r="R23" s="7"/>
      <c r="S23" s="3"/>
    </row>
    <row r="24" spans="2:19" ht="15">
      <c r="B24" s="3"/>
      <c r="C24" s="17"/>
      <c r="D24" s="17"/>
      <c r="E24" s="17"/>
      <c r="F24" s="17"/>
      <c r="G24" s="17"/>
      <c r="H24" s="17"/>
      <c r="I24" s="7"/>
      <c r="J24" s="7"/>
      <c r="K24" s="26">
        <v>0</v>
      </c>
      <c r="L24" s="26"/>
      <c r="M24" s="7"/>
      <c r="N24" s="7"/>
      <c r="O24" s="7"/>
      <c r="P24" s="26"/>
      <c r="Q24" s="26"/>
      <c r="R24" s="7"/>
      <c r="S24" s="3"/>
    </row>
    <row r="25" spans="2:19" ht="15">
      <c r="B25" s="3"/>
      <c r="C25" s="17"/>
      <c r="D25" s="17" t="s">
        <v>157</v>
      </c>
      <c r="E25" s="17"/>
      <c r="F25" s="17"/>
      <c r="G25" s="17"/>
      <c r="H25" s="17"/>
      <c r="I25" s="7">
        <v>-7872950.633421653</v>
      </c>
      <c r="J25" s="7"/>
      <c r="K25" s="26">
        <v>-6387243</v>
      </c>
      <c r="L25" s="26"/>
      <c r="M25" s="7"/>
      <c r="N25" s="7">
        <v>-26732619.18570511</v>
      </c>
      <c r="O25" s="7"/>
      <c r="P25" s="26">
        <v>-25268883</v>
      </c>
      <c r="Q25" s="26"/>
      <c r="R25" s="7"/>
      <c r="S25" s="3"/>
    </row>
    <row r="26" spans="2:19" ht="15">
      <c r="B26" s="3"/>
      <c r="C26" s="17"/>
      <c r="D26" s="17"/>
      <c r="E26" s="17"/>
      <c r="F26" s="17"/>
      <c r="G26" s="17"/>
      <c r="H26" s="17"/>
      <c r="I26" s="7"/>
      <c r="J26" s="7"/>
      <c r="K26" s="7"/>
      <c r="L26" s="7"/>
      <c r="M26" s="7"/>
      <c r="N26" s="7"/>
      <c r="O26" s="7"/>
      <c r="P26" s="26"/>
      <c r="Q26" s="7"/>
      <c r="R26" s="7"/>
      <c r="S26" s="3"/>
    </row>
    <row r="27" spans="2:19" ht="15">
      <c r="B27" s="3"/>
      <c r="C27" s="17"/>
      <c r="D27" s="17" t="s">
        <v>63</v>
      </c>
      <c r="E27" s="17"/>
      <c r="F27" s="17"/>
      <c r="G27" s="17"/>
      <c r="H27" s="17"/>
      <c r="I27" s="7">
        <v>-238712</v>
      </c>
      <c r="J27" s="7"/>
      <c r="K27" s="7">
        <v>-179711</v>
      </c>
      <c r="L27" s="7"/>
      <c r="M27" s="7"/>
      <c r="N27" s="7">
        <v>-992301</v>
      </c>
      <c r="O27" s="7"/>
      <c r="P27" s="26">
        <v>-674647</v>
      </c>
      <c r="Q27" s="7"/>
      <c r="R27" s="7"/>
      <c r="S27" s="3"/>
    </row>
    <row r="28" spans="2:19" ht="15">
      <c r="B28" s="3"/>
      <c r="C28" s="17"/>
      <c r="D28" s="17"/>
      <c r="E28" s="17"/>
      <c r="F28" s="17"/>
      <c r="G28" s="17"/>
      <c r="H28" s="17"/>
      <c r="I28" s="7"/>
      <c r="J28" s="7"/>
      <c r="K28" s="7">
        <v>0</v>
      </c>
      <c r="L28" s="7"/>
      <c r="M28" s="7"/>
      <c r="N28" s="7"/>
      <c r="O28" s="7"/>
      <c r="P28" s="26"/>
      <c r="Q28" s="7"/>
      <c r="R28" s="7"/>
      <c r="S28" s="3"/>
    </row>
    <row r="29" spans="2:19" ht="15">
      <c r="B29" s="3"/>
      <c r="C29" s="17"/>
      <c r="D29" s="17" t="s">
        <v>60</v>
      </c>
      <c r="E29" s="17"/>
      <c r="F29" s="17"/>
      <c r="G29" s="17"/>
      <c r="H29" s="17"/>
      <c r="I29" s="6">
        <v>860206</v>
      </c>
      <c r="J29" s="7"/>
      <c r="K29" s="74">
        <v>-245475</v>
      </c>
      <c r="L29" s="29"/>
      <c r="M29" s="7"/>
      <c r="N29" s="6">
        <v>492441</v>
      </c>
      <c r="O29" s="7"/>
      <c r="P29" s="43">
        <v>-1103174</v>
      </c>
      <c r="Q29" s="29"/>
      <c r="R29" s="7"/>
      <c r="S29" s="3"/>
    </row>
    <row r="30" spans="2:19" ht="15">
      <c r="B30" s="3"/>
      <c r="C30" s="17"/>
      <c r="D30" s="3"/>
      <c r="E30" s="17"/>
      <c r="F30" s="17"/>
      <c r="G30" s="17"/>
      <c r="H30" s="17"/>
      <c r="I30" s="7"/>
      <c r="J30" s="7"/>
      <c r="K30" s="7"/>
      <c r="L30" s="7"/>
      <c r="M30" s="7"/>
      <c r="N30" s="7"/>
      <c r="O30" s="7"/>
      <c r="P30" s="7"/>
      <c r="Q30" s="7"/>
      <c r="R30" s="7"/>
      <c r="S30" s="3"/>
    </row>
    <row r="31" spans="2:19" ht="15">
      <c r="B31" s="3"/>
      <c r="C31" s="17"/>
      <c r="D31" s="17" t="s">
        <v>260</v>
      </c>
      <c r="E31" s="17"/>
      <c r="F31" s="17"/>
      <c r="G31" s="17"/>
      <c r="H31" s="17"/>
      <c r="I31" s="7">
        <f>SUM(I20:I29)</f>
        <v>756525.2525978098</v>
      </c>
      <c r="J31" s="7"/>
      <c r="K31" s="7">
        <f>SUM(K20:K29)</f>
        <v>166720</v>
      </c>
      <c r="L31" s="7"/>
      <c r="M31" s="7"/>
      <c r="N31" s="7">
        <f>SUM(N20:N29)</f>
        <v>2269606.5757408924</v>
      </c>
      <c r="O31" s="7"/>
      <c r="P31" s="7">
        <f>SUM(P20:P29)</f>
        <v>4623173</v>
      </c>
      <c r="Q31" s="7"/>
      <c r="R31" s="7"/>
      <c r="S31" s="3"/>
    </row>
    <row r="32" spans="2:19" ht="15">
      <c r="B32" s="3"/>
      <c r="C32" s="17"/>
      <c r="D32" s="17"/>
      <c r="E32" s="17"/>
      <c r="F32" s="17"/>
      <c r="G32" s="17"/>
      <c r="H32" s="17"/>
      <c r="I32" s="7"/>
      <c r="J32" s="7"/>
      <c r="K32" s="7"/>
      <c r="L32" s="7"/>
      <c r="M32" s="7"/>
      <c r="N32" s="7"/>
      <c r="O32" s="7"/>
      <c r="P32" s="7"/>
      <c r="Q32" s="7"/>
      <c r="R32" s="7"/>
      <c r="S32" s="3"/>
    </row>
    <row r="33" spans="2:19" ht="15">
      <c r="B33" s="3"/>
      <c r="C33" s="17"/>
      <c r="D33" s="17" t="s">
        <v>0</v>
      </c>
      <c r="E33" s="17"/>
      <c r="F33" s="17"/>
      <c r="G33" s="17"/>
      <c r="H33" s="17"/>
      <c r="I33" s="6">
        <v>-326507</v>
      </c>
      <c r="J33" s="7"/>
      <c r="K33" s="43">
        <v>589844</v>
      </c>
      <c r="L33" s="26"/>
      <c r="M33" s="7"/>
      <c r="N33" s="6">
        <v>-1172084</v>
      </c>
      <c r="O33" s="7"/>
      <c r="P33" s="43">
        <v>-1358675</v>
      </c>
      <c r="Q33" s="26"/>
      <c r="R33" s="7"/>
      <c r="S33" s="3"/>
    </row>
    <row r="34" spans="2:19" ht="15">
      <c r="B34" s="3"/>
      <c r="C34" s="17"/>
      <c r="D34" s="17"/>
      <c r="E34" s="17"/>
      <c r="F34" s="17"/>
      <c r="G34" s="17"/>
      <c r="H34" s="17"/>
      <c r="I34" s="7"/>
      <c r="J34" s="7"/>
      <c r="K34" s="7"/>
      <c r="L34" s="7"/>
      <c r="M34" s="7"/>
      <c r="N34" s="7"/>
      <c r="O34" s="7"/>
      <c r="P34" s="7"/>
      <c r="Q34" s="7"/>
      <c r="R34" s="7"/>
      <c r="S34" s="3"/>
    </row>
    <row r="35" spans="2:19" ht="15.75" thickBot="1">
      <c r="B35" s="3"/>
      <c r="C35" s="17"/>
      <c r="D35" s="3" t="s">
        <v>261</v>
      </c>
      <c r="E35" s="17"/>
      <c r="F35" s="17"/>
      <c r="G35" s="17"/>
      <c r="H35" s="17"/>
      <c r="I35" s="4">
        <f>SUM(I31:I33)</f>
        <v>430018.25259780977</v>
      </c>
      <c r="J35" s="7"/>
      <c r="K35" s="4">
        <f>SUM(K31:K33)</f>
        <v>756564</v>
      </c>
      <c r="L35" s="7"/>
      <c r="M35" s="7"/>
      <c r="N35" s="4">
        <f>SUM(N31:N33)</f>
        <v>1097522.5757408924</v>
      </c>
      <c r="O35" s="7"/>
      <c r="P35" s="4">
        <f>SUM(P31:P33)</f>
        <v>3264498</v>
      </c>
      <c r="Q35" s="7"/>
      <c r="R35" s="7"/>
      <c r="S35" s="3"/>
    </row>
    <row r="36" spans="2:19" ht="15.75" thickTop="1">
      <c r="B36" s="3"/>
      <c r="C36" s="17"/>
      <c r="D36" s="17"/>
      <c r="E36" s="17"/>
      <c r="F36" s="17"/>
      <c r="G36" s="17"/>
      <c r="H36" s="17"/>
      <c r="I36" s="7"/>
      <c r="J36" s="7"/>
      <c r="K36" s="7"/>
      <c r="L36" s="7"/>
      <c r="M36" s="7"/>
      <c r="N36" s="7"/>
      <c r="O36" s="7"/>
      <c r="P36" s="7"/>
      <c r="Q36" s="7"/>
      <c r="R36" s="7"/>
      <c r="S36" s="3"/>
    </row>
    <row r="37" spans="2:19" ht="15.75">
      <c r="B37" s="3"/>
      <c r="C37" s="17"/>
      <c r="D37" s="27" t="s">
        <v>176</v>
      </c>
      <c r="E37" s="17"/>
      <c r="F37" s="17"/>
      <c r="G37" s="17"/>
      <c r="H37" s="17"/>
      <c r="I37" s="7"/>
      <c r="J37" s="7"/>
      <c r="K37" s="7"/>
      <c r="L37" s="7"/>
      <c r="M37" s="7"/>
      <c r="N37" s="7"/>
      <c r="O37" s="7"/>
      <c r="P37" s="7"/>
      <c r="Q37" s="7"/>
      <c r="R37" s="7"/>
      <c r="S37" s="3"/>
    </row>
    <row r="38" spans="2:19" ht="15">
      <c r="B38" s="3"/>
      <c r="C38" s="17"/>
      <c r="D38" s="143" t="s">
        <v>177</v>
      </c>
      <c r="E38" s="17"/>
      <c r="F38" s="17"/>
      <c r="G38" s="17"/>
      <c r="H38" s="17"/>
      <c r="I38" s="7">
        <v>934840.2525978099</v>
      </c>
      <c r="J38" s="7"/>
      <c r="K38" s="7">
        <v>611793</v>
      </c>
      <c r="L38" s="7"/>
      <c r="M38" s="7"/>
      <c r="N38" s="7">
        <v>1992152.5757408938</v>
      </c>
      <c r="O38" s="7"/>
      <c r="P38" s="26">
        <v>3021693</v>
      </c>
      <c r="Q38" s="7"/>
      <c r="R38" s="7"/>
      <c r="S38" s="3"/>
    </row>
    <row r="39" spans="2:19" ht="15">
      <c r="B39" s="3"/>
      <c r="C39" s="17"/>
      <c r="D39" s="17" t="s">
        <v>159</v>
      </c>
      <c r="E39" s="17"/>
      <c r="F39" s="17"/>
      <c r="G39" s="17"/>
      <c r="H39" s="17"/>
      <c r="I39" s="6">
        <v>-504822</v>
      </c>
      <c r="J39" s="7"/>
      <c r="K39" s="43">
        <v>144771</v>
      </c>
      <c r="L39" s="26"/>
      <c r="M39" s="7"/>
      <c r="N39" s="6">
        <v>-894630</v>
      </c>
      <c r="O39" s="7"/>
      <c r="P39" s="43">
        <v>242805</v>
      </c>
      <c r="Q39" s="26"/>
      <c r="R39" s="7"/>
      <c r="S39" s="3"/>
    </row>
    <row r="40" spans="2:19" ht="15">
      <c r="B40" s="3"/>
      <c r="C40" s="17"/>
      <c r="D40" s="17"/>
      <c r="E40" s="17"/>
      <c r="F40" s="17"/>
      <c r="G40" s="17"/>
      <c r="H40" s="17"/>
      <c r="I40" s="7"/>
      <c r="J40" s="7"/>
      <c r="K40" s="26"/>
      <c r="L40" s="26"/>
      <c r="M40" s="7"/>
      <c r="N40" s="7"/>
      <c r="O40" s="7"/>
      <c r="P40" s="26"/>
      <c r="Q40" s="26"/>
      <c r="R40" s="7"/>
      <c r="S40" s="3"/>
    </row>
    <row r="41" spans="2:19" ht="15.75" thickBot="1">
      <c r="B41" s="3"/>
      <c r="C41" s="17"/>
      <c r="D41" s="17" t="s">
        <v>262</v>
      </c>
      <c r="E41" s="17"/>
      <c r="F41" s="17"/>
      <c r="G41" s="17"/>
      <c r="H41" s="17"/>
      <c r="I41" s="4">
        <f>+I35</f>
        <v>430018.25259780977</v>
      </c>
      <c r="J41" s="7"/>
      <c r="K41" s="4">
        <f>+K35</f>
        <v>756564</v>
      </c>
      <c r="L41" s="7"/>
      <c r="M41" s="7"/>
      <c r="N41" s="4">
        <f>+N35</f>
        <v>1097522.5757408924</v>
      </c>
      <c r="O41" s="7"/>
      <c r="P41" s="4">
        <f>+P35</f>
        <v>3264498</v>
      </c>
      <c r="Q41" s="7"/>
      <c r="R41" s="7"/>
      <c r="S41" s="3"/>
    </row>
    <row r="42" spans="2:19" ht="15.75" thickTop="1">
      <c r="B42" s="3"/>
      <c r="C42" s="17"/>
      <c r="D42" s="17"/>
      <c r="E42" s="17"/>
      <c r="F42" s="17"/>
      <c r="G42" s="17"/>
      <c r="H42" s="17"/>
      <c r="I42" s="7"/>
      <c r="J42" s="7"/>
      <c r="K42" s="144"/>
      <c r="L42" s="7"/>
      <c r="M42" s="7"/>
      <c r="N42" s="7"/>
      <c r="O42" s="7"/>
      <c r="P42" s="144"/>
      <c r="Q42" s="7"/>
      <c r="R42" s="7"/>
      <c r="S42" s="3"/>
    </row>
    <row r="43" spans="2:19" ht="15">
      <c r="B43" s="3"/>
      <c r="C43" s="17"/>
      <c r="D43" s="17"/>
      <c r="E43" s="17"/>
      <c r="F43" s="17"/>
      <c r="G43" s="17"/>
      <c r="H43" s="17"/>
      <c r="I43" s="7"/>
      <c r="J43" s="7"/>
      <c r="K43" s="144"/>
      <c r="L43" s="7"/>
      <c r="M43" s="7"/>
      <c r="N43" s="7"/>
      <c r="O43" s="7"/>
      <c r="P43" s="7"/>
      <c r="Q43" s="7"/>
      <c r="R43" s="7"/>
      <c r="S43" s="3"/>
    </row>
    <row r="44" spans="2:19" ht="15">
      <c r="B44" s="3"/>
      <c r="C44" s="17"/>
      <c r="D44" t="s">
        <v>52</v>
      </c>
      <c r="E44" s="20"/>
      <c r="F44" s="17"/>
      <c r="G44" s="17"/>
      <c r="H44" s="17"/>
      <c r="I44" s="21">
        <v>1.0380887307755329</v>
      </c>
      <c r="J44" s="21"/>
      <c r="K44" s="145">
        <v>0.6738364359314758</v>
      </c>
      <c r="L44" s="21"/>
      <c r="M44" s="21"/>
      <c r="N44" s="21">
        <v>2.2121759660169324</v>
      </c>
      <c r="O44" s="21"/>
      <c r="P44" s="145">
        <v>3.3281303342782427</v>
      </c>
      <c r="Q44" s="26"/>
      <c r="R44" s="7"/>
      <c r="S44" s="3"/>
    </row>
    <row r="45" spans="2:19" ht="15">
      <c r="B45" s="3"/>
      <c r="C45" s="17"/>
      <c r="D45" s="17"/>
      <c r="E45" s="17"/>
      <c r="F45" s="17"/>
      <c r="G45" s="17"/>
      <c r="H45" s="17"/>
      <c r="I45" s="21"/>
      <c r="J45" s="21"/>
      <c r="K45" s="21"/>
      <c r="L45" s="21"/>
      <c r="M45" s="21"/>
      <c r="N45" s="21"/>
      <c r="O45" s="21"/>
      <c r="P45" s="21"/>
      <c r="Q45" s="7"/>
      <c r="R45" s="7"/>
      <c r="S45" s="3"/>
    </row>
    <row r="46" spans="2:19" ht="15">
      <c r="B46" s="3"/>
      <c r="C46" s="17"/>
      <c r="D46" s="17"/>
      <c r="E46" s="17"/>
      <c r="F46" s="17"/>
      <c r="G46" s="17"/>
      <c r="H46" s="17"/>
      <c r="I46" s="7"/>
      <c r="J46" s="7"/>
      <c r="K46" s="7"/>
      <c r="L46" s="7"/>
      <c r="M46" s="7"/>
      <c r="N46" s="7"/>
      <c r="O46" s="7"/>
      <c r="P46" s="30"/>
      <c r="Q46" s="7"/>
      <c r="R46" s="7"/>
      <c r="S46" s="3"/>
    </row>
    <row r="47" spans="2:19" ht="15.75">
      <c r="B47" s="3"/>
      <c r="C47" s="31"/>
      <c r="D47" s="3"/>
      <c r="E47" s="17"/>
      <c r="F47" s="17"/>
      <c r="G47" s="17"/>
      <c r="H47" s="17"/>
      <c r="I47" s="7"/>
      <c r="J47" s="7"/>
      <c r="K47" s="7"/>
      <c r="L47" s="7"/>
      <c r="M47" s="7"/>
      <c r="N47" s="7"/>
      <c r="O47" s="7"/>
      <c r="P47" s="7"/>
      <c r="Q47" s="7"/>
      <c r="R47" s="7"/>
      <c r="S47" s="3"/>
    </row>
    <row r="48" spans="2:19" ht="15.75">
      <c r="B48" s="3"/>
      <c r="C48" s="31"/>
      <c r="D48" s="3" t="s">
        <v>61</v>
      </c>
      <c r="E48" s="17"/>
      <c r="F48" s="17"/>
      <c r="G48" s="17"/>
      <c r="H48" s="17"/>
      <c r="I48" s="7"/>
      <c r="J48" s="7"/>
      <c r="K48" s="7"/>
      <c r="L48" s="7"/>
      <c r="M48" s="7"/>
      <c r="N48" s="7"/>
      <c r="O48" s="7"/>
      <c r="P48" s="7"/>
      <c r="Q48" s="7"/>
      <c r="R48" s="7"/>
      <c r="S48" s="3"/>
    </row>
    <row r="49" spans="2:19" ht="15">
      <c r="B49" s="3"/>
      <c r="C49" s="3"/>
      <c r="D49" s="3" t="s">
        <v>178</v>
      </c>
      <c r="E49" s="17"/>
      <c r="F49" s="17"/>
      <c r="G49" s="17"/>
      <c r="H49" s="17"/>
      <c r="I49" s="7"/>
      <c r="J49" s="7"/>
      <c r="K49" s="7"/>
      <c r="L49" s="7"/>
      <c r="M49" s="7"/>
      <c r="N49" s="7"/>
      <c r="O49" s="7"/>
      <c r="P49" s="7"/>
      <c r="Q49" s="7"/>
      <c r="R49" s="7"/>
      <c r="S49" s="3"/>
    </row>
    <row r="50" spans="2:18" ht="15">
      <c r="B50" s="3"/>
      <c r="C50" s="3"/>
      <c r="D50" s="17"/>
      <c r="E50" s="17"/>
      <c r="F50" s="17"/>
      <c r="G50" s="17"/>
      <c r="H50" s="17"/>
      <c r="I50" s="7"/>
      <c r="J50" s="7"/>
      <c r="K50" s="7"/>
      <c r="L50" s="7"/>
      <c r="M50" s="7"/>
      <c r="N50" s="7"/>
      <c r="O50" s="7"/>
      <c r="P50" s="7"/>
      <c r="Q50" s="7"/>
      <c r="R50" s="7"/>
    </row>
    <row r="51" spans="5:16" ht="15">
      <c r="E51" s="146"/>
      <c r="F51" s="146"/>
      <c r="G51" s="146"/>
      <c r="I51" s="34">
        <f>+I35-I41</f>
        <v>0</v>
      </c>
      <c r="J51" s="3"/>
      <c r="K51" s="34">
        <f aca="true" t="shared" si="0" ref="K51:P51">+K35-K41</f>
        <v>0</v>
      </c>
      <c r="L51" s="34"/>
      <c r="M51" s="34"/>
      <c r="N51" s="34">
        <f t="shared" si="0"/>
        <v>0</v>
      </c>
      <c r="O51" s="34"/>
      <c r="P51" s="34">
        <f t="shared" si="0"/>
        <v>0</v>
      </c>
    </row>
    <row r="52" spans="3:18" ht="15">
      <c r="C52" s="13"/>
      <c r="D52" s="13"/>
      <c r="E52" s="13"/>
      <c r="F52" s="13"/>
      <c r="G52" s="13"/>
      <c r="H52" s="13"/>
      <c r="I52" s="5"/>
      <c r="J52" s="5"/>
      <c r="K52" s="5"/>
      <c r="L52" s="5"/>
      <c r="M52" s="5"/>
      <c r="N52" s="5"/>
      <c r="O52" s="5"/>
      <c r="P52" s="5"/>
      <c r="Q52" s="5"/>
      <c r="R52" s="5"/>
    </row>
    <row r="53" spans="3:18" ht="15">
      <c r="C53" s="13"/>
      <c r="D53" s="13"/>
      <c r="E53" s="13"/>
      <c r="F53" s="13"/>
      <c r="G53" s="13"/>
      <c r="H53" s="13"/>
      <c r="I53" s="5"/>
      <c r="J53" s="5"/>
      <c r="K53" s="5"/>
      <c r="L53" s="5"/>
      <c r="M53" s="5"/>
      <c r="N53" s="5"/>
      <c r="O53" s="5"/>
      <c r="P53" s="5"/>
      <c r="Q53" s="5"/>
      <c r="R53" s="5"/>
    </row>
    <row r="54" spans="3:18" ht="15.75">
      <c r="C54" s="31"/>
      <c r="D54" s="35"/>
      <c r="I54" s="5"/>
      <c r="J54" s="5"/>
      <c r="K54" s="5"/>
      <c r="L54" s="5"/>
      <c r="M54" s="5"/>
      <c r="N54" s="5"/>
      <c r="O54" s="5"/>
      <c r="P54" s="5"/>
      <c r="Q54" s="5"/>
      <c r="R54" s="5"/>
    </row>
    <row r="55" spans="3:18" ht="15.75">
      <c r="C55" s="27"/>
      <c r="D55" s="35"/>
      <c r="I55" s="5"/>
      <c r="J55" s="5"/>
      <c r="K55" s="5"/>
      <c r="L55" s="5"/>
      <c r="M55" s="5"/>
      <c r="N55" s="5"/>
      <c r="O55" s="5"/>
      <c r="P55" s="5"/>
      <c r="Q55" s="5"/>
      <c r="R55" s="5"/>
    </row>
    <row r="56" ht="15">
      <c r="D56" s="35"/>
    </row>
    <row r="57" ht="15">
      <c r="D57" s="35"/>
    </row>
    <row r="58" ht="15">
      <c r="D58" s="35"/>
    </row>
    <row r="59" ht="15">
      <c r="D59" s="35"/>
    </row>
    <row r="60" ht="15.75">
      <c r="D60" s="44"/>
    </row>
    <row r="61" ht="15.75">
      <c r="D61" s="44"/>
    </row>
    <row r="62" ht="15">
      <c r="D62" s="35"/>
    </row>
    <row r="65" ht="15">
      <c r="D65" s="36"/>
    </row>
    <row r="66" spans="4:9" ht="15.75">
      <c r="D66" s="36"/>
      <c r="I66" s="39"/>
    </row>
    <row r="67" ht="15.75">
      <c r="I67" s="39"/>
    </row>
    <row r="68" ht="15.75">
      <c r="D68" s="38"/>
    </row>
    <row r="69" ht="15.75">
      <c r="D69" s="38"/>
    </row>
    <row r="70" ht="15.75">
      <c r="D70" s="38"/>
    </row>
    <row r="71" ht="15.75">
      <c r="D71" s="38"/>
    </row>
    <row r="72" ht="15.75">
      <c r="D72" s="37"/>
    </row>
    <row r="73" spans="1:19" ht="15">
      <c r="A73" s="168"/>
      <c r="B73" s="168"/>
      <c r="C73" s="168"/>
      <c r="D73" s="168"/>
      <c r="E73" s="168"/>
      <c r="F73" s="168"/>
      <c r="G73" s="168"/>
      <c r="H73" s="168"/>
      <c r="I73" s="168"/>
      <c r="J73" s="168"/>
      <c r="K73" s="168"/>
      <c r="L73" s="168"/>
      <c r="M73" s="168"/>
      <c r="N73" s="168"/>
      <c r="O73" s="168"/>
      <c r="P73" s="168"/>
      <c r="Q73" s="168"/>
      <c r="R73" s="168"/>
      <c r="S73" s="168"/>
    </row>
  </sheetData>
  <mergeCells count="1">
    <mergeCell ref="A73:S73"/>
  </mergeCells>
  <printOptions horizontalCentered="1"/>
  <pageMargins left="0.57" right="0.45" top="0.74" bottom="0.24" header="0.38" footer="0.52"/>
  <pageSetup horizontalDpi="300" verticalDpi="300" orientation="portrait" paperSize="9" scale="66" r:id="rId1"/>
</worksheet>
</file>

<file path=xl/worksheets/sheet2.xml><?xml version="1.0" encoding="utf-8"?>
<worksheet xmlns="http://schemas.openxmlformats.org/spreadsheetml/2006/main" xmlns:r="http://schemas.openxmlformats.org/officeDocument/2006/relationships">
  <sheetPr codeName="Sheet2"/>
  <dimension ref="B3:R69"/>
  <sheetViews>
    <sheetView showGridLines="0" zoomScale="60" zoomScaleNormal="60" workbookViewId="0" topLeftCell="A37">
      <selection activeCell="K37" sqref="K37"/>
    </sheetView>
  </sheetViews>
  <sheetFormatPr defaultColWidth="8.88671875" defaultRowHeight="15"/>
  <cols>
    <col min="1" max="1" width="8.88671875" style="93" customWidth="1"/>
    <col min="2" max="2" width="4.3359375" style="93" customWidth="1"/>
    <col min="3" max="3" width="3.21484375" style="93" customWidth="1"/>
    <col min="4" max="4" width="1.88671875" style="93" customWidth="1"/>
    <col min="5" max="5" width="7.88671875" style="93" customWidth="1"/>
    <col min="6" max="6" width="13.88671875" style="93" customWidth="1"/>
    <col min="7" max="7" width="12.10546875" style="93" customWidth="1"/>
    <col min="8" max="8" width="10.88671875" style="93" customWidth="1"/>
    <col min="9" max="9" width="12.21484375" style="93" customWidth="1"/>
    <col min="10" max="10" width="11.6640625" style="93" customWidth="1"/>
    <col min="11" max="11" width="12.5546875" style="93" customWidth="1"/>
    <col min="12" max="12" width="2.99609375" style="93" customWidth="1"/>
    <col min="13" max="13" width="8.88671875" style="93" customWidth="1"/>
    <col min="14" max="14" width="10.10546875" style="93" customWidth="1"/>
    <col min="15" max="15" width="11.6640625" style="93" customWidth="1"/>
    <col min="16" max="16" width="8.88671875" style="93" customWidth="1"/>
    <col min="17" max="17" width="13.3359375" style="93" customWidth="1"/>
    <col min="18" max="18" width="12.5546875" style="93" customWidth="1"/>
    <col min="19" max="16384" width="8.88671875" style="93" customWidth="1"/>
  </cols>
  <sheetData>
    <row r="3" ht="15.75">
      <c r="C3" s="75" t="s">
        <v>3</v>
      </c>
    </row>
    <row r="4" ht="15">
      <c r="C4" s="77" t="s">
        <v>2</v>
      </c>
    </row>
    <row r="5" ht="15">
      <c r="C5" s="77"/>
    </row>
    <row r="7" ht="15.75">
      <c r="C7" s="75" t="s">
        <v>138</v>
      </c>
    </row>
    <row r="8" ht="15.75">
      <c r="C8" s="75" t="s">
        <v>281</v>
      </c>
    </row>
    <row r="9" ht="15.75">
      <c r="C9" s="75"/>
    </row>
    <row r="10" spans="9:11" ht="15">
      <c r="I10" s="80" t="s">
        <v>139</v>
      </c>
      <c r="K10" s="80" t="s">
        <v>140</v>
      </c>
    </row>
    <row r="11" spans="9:11" ht="15">
      <c r="I11" s="80" t="s">
        <v>5</v>
      </c>
      <c r="K11" s="80" t="s">
        <v>10</v>
      </c>
    </row>
    <row r="12" spans="9:11" ht="15">
      <c r="I12" s="80" t="s">
        <v>141</v>
      </c>
      <c r="K12" s="80" t="s">
        <v>141</v>
      </c>
    </row>
    <row r="13" spans="9:11" ht="15">
      <c r="I13" s="80" t="s">
        <v>142</v>
      </c>
      <c r="K13" s="80" t="s">
        <v>142</v>
      </c>
    </row>
    <row r="14" spans="9:11" ht="15">
      <c r="I14" s="153" t="s">
        <v>263</v>
      </c>
      <c r="K14" s="153" t="s">
        <v>161</v>
      </c>
    </row>
    <row r="15" spans="9:11" ht="15">
      <c r="I15" s="153"/>
      <c r="K15" s="154" t="s">
        <v>179</v>
      </c>
    </row>
    <row r="16" spans="9:11" ht="15">
      <c r="I16" s="155" t="s">
        <v>156</v>
      </c>
      <c r="K16" s="155" t="s">
        <v>156</v>
      </c>
    </row>
    <row r="17" spans="9:11" ht="15">
      <c r="I17" s="80" t="s">
        <v>40</v>
      </c>
      <c r="K17" s="80" t="s">
        <v>39</v>
      </c>
    </row>
    <row r="18" spans="4:11" ht="15.75">
      <c r="D18" s="156" t="s">
        <v>180</v>
      </c>
      <c r="I18" s="80"/>
      <c r="K18" s="80"/>
    </row>
    <row r="19" ht="15.75">
      <c r="D19" s="156" t="s">
        <v>181</v>
      </c>
    </row>
    <row r="20" spans="4:18" ht="15">
      <c r="D20" s="93" t="s">
        <v>143</v>
      </c>
      <c r="I20" s="94">
        <v>17245795</v>
      </c>
      <c r="J20" s="95"/>
      <c r="K20" s="94">
        <v>18872803</v>
      </c>
      <c r="Q20" s="94"/>
      <c r="R20" s="94"/>
    </row>
    <row r="21" spans="4:18" ht="15">
      <c r="D21" s="77" t="s">
        <v>232</v>
      </c>
      <c r="I21" s="94">
        <v>1521326</v>
      </c>
      <c r="J21" s="95"/>
      <c r="K21" s="94">
        <v>1540443</v>
      </c>
      <c r="Q21" s="94"/>
      <c r="R21" s="94"/>
    </row>
    <row r="22" spans="4:18" ht="15">
      <c r="D22" s="93" t="s">
        <v>144</v>
      </c>
      <c r="I22" s="94">
        <v>268192</v>
      </c>
      <c r="J22" s="95"/>
      <c r="K22" s="94">
        <v>859101</v>
      </c>
      <c r="Q22" s="94"/>
      <c r="R22" s="94"/>
    </row>
    <row r="23" spans="4:18" ht="15">
      <c r="D23" s="93" t="s">
        <v>110</v>
      </c>
      <c r="I23" s="94">
        <v>1952712</v>
      </c>
      <c r="J23" s="95"/>
      <c r="K23" s="94">
        <v>4883762</v>
      </c>
      <c r="Q23" s="94"/>
      <c r="R23" s="94"/>
    </row>
    <row r="24" spans="4:18" ht="15">
      <c r="D24" s="77" t="s">
        <v>45</v>
      </c>
      <c r="I24" s="94">
        <v>1</v>
      </c>
      <c r="J24" s="95"/>
      <c r="K24" s="94">
        <v>1</v>
      </c>
      <c r="Q24" s="94"/>
      <c r="R24" s="94"/>
    </row>
    <row r="25" spans="4:18" ht="15">
      <c r="D25" s="93" t="s">
        <v>145</v>
      </c>
      <c r="I25" s="94">
        <v>1583907</v>
      </c>
      <c r="J25" s="95"/>
      <c r="K25" s="94">
        <v>1617295</v>
      </c>
      <c r="Q25" s="94"/>
      <c r="R25" s="94"/>
    </row>
    <row r="26" spans="4:18" ht="15">
      <c r="D26" s="93" t="s">
        <v>154</v>
      </c>
      <c r="I26" s="94">
        <v>106349</v>
      </c>
      <c r="J26" s="95"/>
      <c r="K26" s="94">
        <v>68000</v>
      </c>
      <c r="Q26" s="94"/>
      <c r="R26" s="94"/>
    </row>
    <row r="27" spans="17:18" ht="15">
      <c r="Q27" s="94"/>
      <c r="R27" s="94"/>
    </row>
    <row r="28" spans="4:18" ht="15.75">
      <c r="D28" s="156" t="s">
        <v>11</v>
      </c>
      <c r="I28" s="94"/>
      <c r="J28" s="95"/>
      <c r="K28" s="94"/>
      <c r="Q28" s="94"/>
      <c r="R28" s="94"/>
    </row>
    <row r="29" spans="5:18" ht="15">
      <c r="E29" s="93" t="s">
        <v>146</v>
      </c>
      <c r="I29" s="96">
        <v>36647082</v>
      </c>
      <c r="J29" s="95"/>
      <c r="K29" s="96">
        <v>36987227</v>
      </c>
      <c r="Q29" s="94"/>
      <c r="R29" s="94"/>
    </row>
    <row r="30" spans="5:18" ht="15">
      <c r="E30" s="93" t="s">
        <v>147</v>
      </c>
      <c r="I30" s="97">
        <v>900079</v>
      </c>
      <c r="J30" s="95"/>
      <c r="K30" s="97">
        <v>11660387</v>
      </c>
      <c r="Q30" s="94"/>
      <c r="R30" s="94"/>
    </row>
    <row r="31" spans="5:18" ht="15">
      <c r="E31" s="93" t="s">
        <v>148</v>
      </c>
      <c r="I31" s="97">
        <v>32136685.639050446</v>
      </c>
      <c r="J31" s="95"/>
      <c r="K31" s="97">
        <v>32243612.28983837</v>
      </c>
      <c r="Q31" s="94"/>
      <c r="R31" s="94"/>
    </row>
    <row r="32" spans="5:18" ht="15">
      <c r="E32" s="93" t="s">
        <v>137</v>
      </c>
      <c r="I32" s="160">
        <v>20135246.49285136</v>
      </c>
      <c r="J32" s="95"/>
      <c r="K32" s="160">
        <v>17871622.995080814</v>
      </c>
      <c r="Q32" s="94"/>
      <c r="R32" s="94"/>
    </row>
    <row r="33" spans="9:18" ht="15">
      <c r="I33" s="139">
        <f>SUM(I29:I32)</f>
        <v>89819093.13190182</v>
      </c>
      <c r="J33" s="95"/>
      <c r="K33" s="139">
        <f>SUM(K29:K32)</f>
        <v>98762849.28491919</v>
      </c>
      <c r="O33" s="95"/>
      <c r="Q33" s="94"/>
      <c r="R33" s="94"/>
    </row>
    <row r="34" spans="4:18" ht="16.5" thickBot="1">
      <c r="D34" s="156" t="s">
        <v>233</v>
      </c>
      <c r="I34" s="101">
        <f>SUM(I20:I26)+I33</f>
        <v>112497375.13190182</v>
      </c>
      <c r="J34" s="95"/>
      <c r="K34" s="101">
        <f>SUM(K20:K26)+K33</f>
        <v>126604254.28491919</v>
      </c>
      <c r="Q34" s="94"/>
      <c r="R34" s="94"/>
    </row>
    <row r="35" spans="4:18" ht="16.5" thickTop="1">
      <c r="D35" s="156"/>
      <c r="I35" s="139"/>
      <c r="J35" s="95"/>
      <c r="K35" s="139"/>
      <c r="Q35" s="94"/>
      <c r="R35" s="94"/>
    </row>
    <row r="36" spans="4:18" ht="15.75">
      <c r="D36" s="156" t="s">
        <v>182</v>
      </c>
      <c r="I36" s="94"/>
      <c r="J36" s="95"/>
      <c r="K36" s="94"/>
      <c r="Q36" s="94"/>
      <c r="R36" s="94"/>
    </row>
    <row r="37" spans="4:18" ht="15.75">
      <c r="D37" s="156" t="s">
        <v>183</v>
      </c>
      <c r="I37" s="94"/>
      <c r="J37" s="95"/>
      <c r="K37" s="94"/>
      <c r="Q37" s="94"/>
      <c r="R37" s="94"/>
    </row>
    <row r="38" spans="4:18" ht="15">
      <c r="D38" s="93" t="s">
        <v>158</v>
      </c>
      <c r="I38" s="94">
        <v>45476500</v>
      </c>
      <c r="J38" s="95"/>
      <c r="K38" s="94">
        <v>45476500</v>
      </c>
      <c r="Q38" s="94"/>
      <c r="R38" s="94"/>
    </row>
    <row r="39" spans="4:18" ht="15">
      <c r="D39" s="90" t="s">
        <v>13</v>
      </c>
      <c r="E39" s="90"/>
      <c r="F39" s="90"/>
      <c r="G39" s="90"/>
      <c r="H39" s="90"/>
      <c r="I39" s="139">
        <v>14817610.855740894</v>
      </c>
      <c r="J39" s="100"/>
      <c r="K39" s="139">
        <v>14802818.7296839</v>
      </c>
      <c r="Q39" s="94"/>
      <c r="R39" s="94"/>
    </row>
    <row r="40" spans="4:18" ht="15">
      <c r="D40" s="77" t="s">
        <v>43</v>
      </c>
      <c r="I40" s="99">
        <v>-540329</v>
      </c>
      <c r="J40" s="94"/>
      <c r="K40" s="99">
        <v>-244276</v>
      </c>
      <c r="L40" s="94"/>
      <c r="Q40" s="94"/>
      <c r="R40" s="94"/>
    </row>
    <row r="41" spans="9:18" ht="15">
      <c r="I41" s="94">
        <f>SUM(I38:I40)</f>
        <v>59753781.85574089</v>
      </c>
      <c r="J41" s="95"/>
      <c r="K41" s="94">
        <f>SUM(K38:K40)</f>
        <v>60035042.7296839</v>
      </c>
      <c r="Q41" s="94"/>
      <c r="R41" s="94"/>
    </row>
    <row r="42" spans="4:18" ht="15">
      <c r="D42" s="93" t="s">
        <v>16</v>
      </c>
      <c r="I42" s="99">
        <v>7192328</v>
      </c>
      <c r="J42" s="95"/>
      <c r="K42" s="99">
        <v>8223758</v>
      </c>
      <c r="Q42" s="94"/>
      <c r="R42" s="94"/>
    </row>
    <row r="43" spans="4:18" ht="15.75">
      <c r="D43" s="156" t="s">
        <v>184</v>
      </c>
      <c r="I43" s="142">
        <f>+I41+I42</f>
        <v>66946109.85574089</v>
      </c>
      <c r="J43" s="95"/>
      <c r="K43" s="142">
        <f>+K41+K42</f>
        <v>68258800.7296839</v>
      </c>
      <c r="Q43" s="94"/>
      <c r="R43" s="94"/>
    </row>
    <row r="44" spans="4:18" ht="15.75">
      <c r="D44" s="156"/>
      <c r="I44" s="94"/>
      <c r="J44" s="95"/>
      <c r="K44" s="94"/>
      <c r="Q44" s="94"/>
      <c r="R44" s="94"/>
    </row>
    <row r="45" spans="4:18" ht="15.75">
      <c r="D45" s="156" t="s">
        <v>185</v>
      </c>
      <c r="I45" s="94"/>
      <c r="J45" s="95"/>
      <c r="K45" s="94"/>
      <c r="Q45" s="94"/>
      <c r="R45" s="94"/>
    </row>
    <row r="46" spans="4:18" ht="15">
      <c r="D46" s="93" t="s">
        <v>17</v>
      </c>
      <c r="I46" s="94">
        <v>818604</v>
      </c>
      <c r="J46" s="95"/>
      <c r="K46" s="94">
        <v>1703177</v>
      </c>
      <c r="Q46" s="94"/>
      <c r="R46" s="94"/>
    </row>
    <row r="47" spans="4:18" ht="15">
      <c r="D47" s="93" t="s">
        <v>155</v>
      </c>
      <c r="I47" s="94">
        <v>1100314</v>
      </c>
      <c r="J47" s="95"/>
      <c r="K47" s="94">
        <v>1170179</v>
      </c>
      <c r="Q47" s="94"/>
      <c r="R47" s="94"/>
    </row>
    <row r="48" spans="4:18" ht="15.75">
      <c r="D48" s="156" t="s">
        <v>234</v>
      </c>
      <c r="I48" s="142">
        <f>SUM(I46:I47)</f>
        <v>1918918</v>
      </c>
      <c r="J48" s="95"/>
      <c r="K48" s="142">
        <f>SUM(K46:K47)</f>
        <v>2873356</v>
      </c>
      <c r="Q48" s="94"/>
      <c r="R48" s="94"/>
    </row>
    <row r="49" spans="9:18" ht="15">
      <c r="I49" s="94"/>
      <c r="J49" s="95"/>
      <c r="K49" s="94"/>
      <c r="Q49" s="94"/>
      <c r="R49" s="94"/>
    </row>
    <row r="50" spans="4:18" ht="15.75">
      <c r="D50" s="156" t="s">
        <v>149</v>
      </c>
      <c r="I50" s="99"/>
      <c r="J50" s="95"/>
      <c r="K50" s="99"/>
      <c r="Q50" s="94"/>
      <c r="R50" s="94"/>
    </row>
    <row r="51" spans="5:18" ht="15">
      <c r="E51" s="93" t="s">
        <v>150</v>
      </c>
      <c r="I51" s="97">
        <v>17722989</v>
      </c>
      <c r="J51" s="95"/>
      <c r="K51" s="97">
        <v>21679855.49379246</v>
      </c>
      <c r="Q51" s="94"/>
      <c r="R51" s="94"/>
    </row>
    <row r="52" spans="5:18" ht="15">
      <c r="E52" s="90" t="s">
        <v>12</v>
      </c>
      <c r="F52" s="90"/>
      <c r="G52" s="90"/>
      <c r="H52" s="90"/>
      <c r="I52" s="97">
        <v>6625183</v>
      </c>
      <c r="J52" s="100"/>
      <c r="K52" s="97">
        <v>5614715</v>
      </c>
      <c r="Q52" s="94"/>
      <c r="R52" s="94"/>
    </row>
    <row r="53" spans="5:18" ht="15">
      <c r="E53" s="93" t="s">
        <v>0</v>
      </c>
      <c r="I53" s="97">
        <v>497508</v>
      </c>
      <c r="J53" s="95"/>
      <c r="K53" s="97">
        <v>766782</v>
      </c>
      <c r="Q53" s="94"/>
      <c r="R53" s="94"/>
    </row>
    <row r="54" spans="5:18" ht="15">
      <c r="E54" s="93" t="s">
        <v>151</v>
      </c>
      <c r="I54" s="97">
        <v>18786667</v>
      </c>
      <c r="J54" s="95"/>
      <c r="K54" s="97">
        <v>27410745</v>
      </c>
      <c r="Q54" s="94"/>
      <c r="R54" s="94"/>
    </row>
    <row r="55" spans="4:18" ht="15.75">
      <c r="D55" s="156" t="s">
        <v>235</v>
      </c>
      <c r="I55" s="98">
        <f>SUM(I51:I54)</f>
        <v>43632347</v>
      </c>
      <c r="J55" s="95"/>
      <c r="K55" s="98">
        <f>SUM(K51:K54)</f>
        <v>55472097.49379246</v>
      </c>
      <c r="Q55" s="94"/>
      <c r="R55" s="94"/>
    </row>
    <row r="56" spans="4:18" ht="16.5" thickBot="1">
      <c r="D56" s="156" t="s">
        <v>186</v>
      </c>
      <c r="I56" s="101">
        <f>+I43+I48+I55</f>
        <v>112497374.85574089</v>
      </c>
      <c r="J56" s="95"/>
      <c r="K56" s="101">
        <f>+K43+K48+K55</f>
        <v>126604254.22347637</v>
      </c>
      <c r="Q56" s="94"/>
      <c r="R56" s="94"/>
    </row>
    <row r="57" spans="9:17" ht="15.75" thickTop="1">
      <c r="I57" s="100"/>
      <c r="J57" s="95"/>
      <c r="K57" s="100"/>
      <c r="Q57" s="94"/>
    </row>
    <row r="58" ht="15">
      <c r="Q58" s="94"/>
    </row>
    <row r="59" spans="4:17" ht="15">
      <c r="D59" s="73" t="s">
        <v>250</v>
      </c>
      <c r="I59" s="157">
        <v>0.6644004207417686</v>
      </c>
      <c r="K59" s="157">
        <v>0.6636536990327797</v>
      </c>
      <c r="Q59" s="94"/>
    </row>
    <row r="62" ht="15">
      <c r="C62" s="90" t="s">
        <v>152</v>
      </c>
    </row>
    <row r="63" ht="15">
      <c r="C63" s="102" t="s">
        <v>178</v>
      </c>
    </row>
    <row r="64" ht="15">
      <c r="C64" s="102"/>
    </row>
    <row r="65" ht="15">
      <c r="C65" s="102"/>
    </row>
    <row r="66" ht="15">
      <c r="C66" s="102"/>
    </row>
    <row r="67" spans="2:12" ht="15">
      <c r="B67" s="169"/>
      <c r="C67" s="170"/>
      <c r="D67" s="170"/>
      <c r="E67" s="170"/>
      <c r="F67" s="170"/>
      <c r="G67" s="170"/>
      <c r="H67" s="170"/>
      <c r="I67" s="170"/>
      <c r="J67" s="170"/>
      <c r="K67" s="170"/>
      <c r="L67" s="170"/>
    </row>
    <row r="69" spans="9:11" ht="15">
      <c r="I69" s="164">
        <f>+I34-I56</f>
        <v>0.27616092562675476</v>
      </c>
      <c r="J69" s="165"/>
      <c r="K69" s="166">
        <f>+K34-K56</f>
        <v>0.061442822217941284</v>
      </c>
    </row>
  </sheetData>
  <mergeCells count="1">
    <mergeCell ref="B67:L67"/>
  </mergeCells>
  <printOptions horizontalCentered="1"/>
  <pageMargins left="0.75" right="0.75" top="1" bottom="1" header="0.5" footer="0.5"/>
  <pageSetup horizontalDpi="300" verticalDpi="300" orientation="portrait" paperSize="9" scale="71" r:id="rId1"/>
</worksheet>
</file>

<file path=xl/worksheets/sheet3.xml><?xml version="1.0" encoding="utf-8"?>
<worksheet xmlns="http://schemas.openxmlformats.org/spreadsheetml/2006/main" xmlns:r="http://schemas.openxmlformats.org/officeDocument/2006/relationships">
  <sheetPr codeName="Sheet3"/>
  <dimension ref="B2:S81"/>
  <sheetViews>
    <sheetView showGridLines="0" zoomScale="60" zoomScaleNormal="60" workbookViewId="0" topLeftCell="A42">
      <selection activeCell="M76" sqref="M76"/>
    </sheetView>
  </sheetViews>
  <sheetFormatPr defaultColWidth="8.88671875" defaultRowHeight="15"/>
  <cols>
    <col min="1" max="1" width="8.88671875" style="76" customWidth="1"/>
    <col min="2" max="2" width="4.10546875" style="76" customWidth="1"/>
    <col min="3" max="3" width="1.88671875" style="76" customWidth="1"/>
    <col min="4" max="4" width="2.10546875" style="76" customWidth="1"/>
    <col min="5" max="8" width="7.10546875" style="76" customWidth="1"/>
    <col min="9" max="9" width="28.88671875" style="76" customWidth="1"/>
    <col min="10" max="10" width="14.5546875" style="123" customWidth="1"/>
    <col min="11" max="11" width="1.99609375" style="76" customWidth="1"/>
    <col min="12" max="12" width="2.6640625" style="76" customWidth="1"/>
    <col min="13" max="13" width="14.77734375" style="123" customWidth="1"/>
    <col min="14" max="14" width="5.4453125" style="76" customWidth="1"/>
    <col min="15" max="16" width="7.10546875" style="76" customWidth="1"/>
    <col min="17" max="17" width="9.5546875" style="76" customWidth="1"/>
    <col min="18" max="18" width="8.77734375" style="76" customWidth="1"/>
    <col min="19" max="19" width="8.21484375" style="76" customWidth="1"/>
    <col min="20" max="16384" width="7.10546875" style="76" customWidth="1"/>
  </cols>
  <sheetData>
    <row r="2" ht="15.75">
      <c r="C2" s="75" t="s">
        <v>3</v>
      </c>
    </row>
    <row r="3" ht="15">
      <c r="C3" s="77" t="s">
        <v>2</v>
      </c>
    </row>
    <row r="4" ht="15">
      <c r="C4" s="77"/>
    </row>
    <row r="6" spans="3:13" ht="13.5" customHeight="1">
      <c r="C6" s="78" t="s">
        <v>111</v>
      </c>
      <c r="D6" s="79"/>
      <c r="E6" s="79"/>
      <c r="F6" s="79"/>
      <c r="G6" s="79"/>
      <c r="H6" s="79"/>
      <c r="I6" s="79"/>
      <c r="J6" s="124"/>
      <c r="K6" s="79"/>
      <c r="L6" s="79"/>
      <c r="M6" s="124"/>
    </row>
    <row r="7" spans="3:13" ht="14.25" customHeight="1">
      <c r="C7" s="78" t="s">
        <v>280</v>
      </c>
      <c r="D7" s="79"/>
      <c r="E7" s="79"/>
      <c r="F7" s="79"/>
      <c r="G7" s="79"/>
      <c r="H7" s="79"/>
      <c r="I7" s="79"/>
      <c r="J7" s="124"/>
      <c r="K7" s="79"/>
      <c r="L7" s="79"/>
      <c r="M7" s="124"/>
    </row>
    <row r="8" spans="3:13" ht="17.25" customHeight="1">
      <c r="C8" s="78"/>
      <c r="D8" s="79"/>
      <c r="E8" s="79"/>
      <c r="F8" s="79"/>
      <c r="G8" s="79"/>
      <c r="H8" s="79"/>
      <c r="I8" s="79"/>
      <c r="J8" s="125" t="s">
        <v>112</v>
      </c>
      <c r="K8" s="79"/>
      <c r="L8" s="79"/>
      <c r="M8" s="125" t="s">
        <v>113</v>
      </c>
    </row>
    <row r="9" spans="3:13" ht="15.75">
      <c r="C9" s="78"/>
      <c r="D9" s="79"/>
      <c r="E9" s="79"/>
      <c r="F9" s="79"/>
      <c r="G9" s="79"/>
      <c r="H9" s="79"/>
      <c r="I9" s="79"/>
      <c r="J9" s="125" t="s">
        <v>264</v>
      </c>
      <c r="K9" s="79"/>
      <c r="L9" s="79"/>
      <c r="M9" s="125" t="str">
        <f>J9</f>
        <v>12 Months Ended</v>
      </c>
    </row>
    <row r="10" spans="3:13" ht="15">
      <c r="C10" s="79"/>
      <c r="D10" s="79"/>
      <c r="E10" s="79"/>
      <c r="F10" s="79"/>
      <c r="G10" s="79"/>
      <c r="H10" s="79"/>
      <c r="I10" s="79"/>
      <c r="J10" s="126" t="s">
        <v>282</v>
      </c>
      <c r="K10" s="79"/>
      <c r="L10" s="79"/>
      <c r="M10" s="126" t="s">
        <v>283</v>
      </c>
    </row>
    <row r="11" spans="3:13" ht="15">
      <c r="C11" s="79"/>
      <c r="D11" s="79"/>
      <c r="E11" s="79"/>
      <c r="F11" s="79"/>
      <c r="G11" s="79"/>
      <c r="H11" s="79"/>
      <c r="I11" s="79"/>
      <c r="J11" s="127" t="s">
        <v>40</v>
      </c>
      <c r="K11" s="79"/>
      <c r="L11" s="79"/>
      <c r="M11" s="162" t="s">
        <v>39</v>
      </c>
    </row>
    <row r="12" spans="3:12" ht="15.75">
      <c r="C12" s="78" t="s">
        <v>114</v>
      </c>
      <c r="D12" s="79"/>
      <c r="E12" s="79"/>
      <c r="F12" s="79"/>
      <c r="G12" s="79"/>
      <c r="H12" s="79"/>
      <c r="I12" s="79"/>
      <c r="J12" s="124"/>
      <c r="K12" s="79"/>
      <c r="L12" s="79"/>
    </row>
    <row r="13" spans="3:12" ht="15">
      <c r="C13" s="79"/>
      <c r="D13" s="79"/>
      <c r="E13" s="79"/>
      <c r="F13" s="79"/>
      <c r="G13" s="79"/>
      <c r="H13" s="79"/>
      <c r="I13" s="79"/>
      <c r="J13" s="124"/>
      <c r="K13" s="79"/>
      <c r="L13" s="79"/>
    </row>
    <row r="14" spans="3:13" ht="15">
      <c r="C14" s="81" t="s">
        <v>109</v>
      </c>
      <c r="D14" s="79"/>
      <c r="E14" s="79"/>
      <c r="F14" s="79"/>
      <c r="G14" s="79"/>
      <c r="H14" s="79"/>
      <c r="I14" s="79"/>
      <c r="J14" s="128">
        <v>2269606.575740894</v>
      </c>
      <c r="K14" s="79"/>
      <c r="L14" s="79"/>
      <c r="M14" s="128">
        <v>4623173</v>
      </c>
    </row>
    <row r="15" spans="3:13" ht="15">
      <c r="C15" s="79"/>
      <c r="D15" s="79"/>
      <c r="E15" s="79"/>
      <c r="F15" s="79"/>
      <c r="G15" s="79"/>
      <c r="H15" s="79"/>
      <c r="I15" s="79"/>
      <c r="J15" s="128"/>
      <c r="K15" s="79"/>
      <c r="L15" s="79"/>
      <c r="M15" s="128"/>
    </row>
    <row r="16" spans="3:13" ht="15">
      <c r="C16" s="81" t="s">
        <v>115</v>
      </c>
      <c r="D16" s="79"/>
      <c r="E16" s="79"/>
      <c r="F16" s="79"/>
      <c r="G16" s="79"/>
      <c r="H16" s="79"/>
      <c r="I16" s="79"/>
      <c r="J16" s="128"/>
      <c r="K16" s="79"/>
      <c r="L16" s="79"/>
      <c r="M16" s="128"/>
    </row>
    <row r="17" spans="3:13" ht="15">
      <c r="C17" s="79"/>
      <c r="D17" s="81" t="s">
        <v>116</v>
      </c>
      <c r="E17" s="79"/>
      <c r="F17" s="79"/>
      <c r="G17" s="79"/>
      <c r="H17" s="79"/>
      <c r="I17" s="79"/>
      <c r="J17" s="128">
        <v>5297222</v>
      </c>
      <c r="K17" s="79"/>
      <c r="L17" s="79"/>
      <c r="M17" s="128">
        <v>3707132</v>
      </c>
    </row>
    <row r="18" spans="3:13" ht="15">
      <c r="C18" s="79"/>
      <c r="D18" s="81" t="s">
        <v>117</v>
      </c>
      <c r="E18" s="79"/>
      <c r="F18" s="79"/>
      <c r="G18" s="79"/>
      <c r="H18" s="79"/>
      <c r="I18" s="79"/>
      <c r="J18" s="129">
        <v>-319195.1</v>
      </c>
      <c r="K18" s="79"/>
      <c r="L18" s="79"/>
      <c r="M18" s="129">
        <v>1186173</v>
      </c>
    </row>
    <row r="19" spans="3:13" ht="15">
      <c r="C19" s="79"/>
      <c r="D19" s="79"/>
      <c r="E19" s="79"/>
      <c r="F19" s="79"/>
      <c r="G19" s="79"/>
      <c r="H19" s="79"/>
      <c r="I19" s="79"/>
      <c r="J19" s="128"/>
      <c r="K19" s="79"/>
      <c r="L19" s="79"/>
      <c r="M19" s="128"/>
    </row>
    <row r="20" spans="3:13" ht="15">
      <c r="C20" s="81" t="s">
        <v>98</v>
      </c>
      <c r="D20" s="79"/>
      <c r="E20" s="79"/>
      <c r="F20" s="79"/>
      <c r="G20" s="79"/>
      <c r="H20" s="79"/>
      <c r="I20" s="79"/>
      <c r="J20" s="128">
        <f>SUM(J14:J18)</f>
        <v>7247633.475740895</v>
      </c>
      <c r="K20" s="79"/>
      <c r="L20" s="79"/>
      <c r="M20" s="128">
        <f>SUM(M14:M18)</f>
        <v>9516478</v>
      </c>
    </row>
    <row r="21" spans="3:13" ht="15">
      <c r="C21" s="79"/>
      <c r="D21" s="79"/>
      <c r="E21" s="79"/>
      <c r="F21" s="79"/>
      <c r="G21" s="79"/>
      <c r="H21" s="79"/>
      <c r="I21" s="79"/>
      <c r="J21" s="128"/>
      <c r="K21" s="79"/>
      <c r="L21" s="79"/>
      <c r="M21" s="128"/>
    </row>
    <row r="22" spans="3:13" ht="15">
      <c r="C22" s="79"/>
      <c r="D22" s="81" t="s">
        <v>118</v>
      </c>
      <c r="E22" s="79"/>
      <c r="F22" s="79"/>
      <c r="G22" s="79"/>
      <c r="H22" s="79"/>
      <c r="I22" s="79"/>
      <c r="J22" s="128">
        <v>8929735.28983837</v>
      </c>
      <c r="K22" s="79"/>
      <c r="L22" s="79"/>
      <c r="M22" s="128">
        <v>-8959678</v>
      </c>
    </row>
    <row r="23" spans="3:13" ht="15">
      <c r="C23" s="79"/>
      <c r="D23" s="81" t="s">
        <v>119</v>
      </c>
      <c r="E23" s="79"/>
      <c r="F23" s="79"/>
      <c r="G23" s="79"/>
      <c r="H23" s="79"/>
      <c r="I23" s="79"/>
      <c r="J23" s="129">
        <v>-12281705.49379246</v>
      </c>
      <c r="K23" s="84"/>
      <c r="L23" s="84"/>
      <c r="M23" s="129">
        <v>4719019</v>
      </c>
    </row>
    <row r="24" spans="3:13" ht="15">
      <c r="C24" s="79"/>
      <c r="D24" s="81"/>
      <c r="E24" s="79"/>
      <c r="F24" s="79"/>
      <c r="G24" s="79"/>
      <c r="H24" s="79"/>
      <c r="I24" s="79"/>
      <c r="J24" s="130"/>
      <c r="K24" s="84"/>
      <c r="L24" s="84"/>
      <c r="M24" s="130"/>
    </row>
    <row r="25" spans="3:13" ht="15">
      <c r="C25" s="81" t="s">
        <v>120</v>
      </c>
      <c r="D25" s="81"/>
      <c r="E25" s="79"/>
      <c r="F25" s="79"/>
      <c r="G25" s="79"/>
      <c r="H25" s="79"/>
      <c r="I25" s="79"/>
      <c r="J25" s="130">
        <f>SUM(J20:J23)</f>
        <v>3895663.2717868052</v>
      </c>
      <c r="K25" s="84"/>
      <c r="L25" s="84"/>
      <c r="M25" s="130">
        <f>SUM(M20:M23)</f>
        <v>5275819</v>
      </c>
    </row>
    <row r="26" spans="3:18" ht="15">
      <c r="C26" s="81"/>
      <c r="D26" s="81"/>
      <c r="E26" s="79"/>
      <c r="F26" s="79"/>
      <c r="G26" s="79"/>
      <c r="H26" s="79"/>
      <c r="I26" s="79"/>
      <c r="J26" s="130"/>
      <c r="K26" s="84"/>
      <c r="L26" s="84"/>
      <c r="M26" s="130"/>
      <c r="R26" s="117"/>
    </row>
    <row r="27" spans="3:19" ht="15">
      <c r="C27" s="81"/>
      <c r="D27" s="81" t="s">
        <v>121</v>
      </c>
      <c r="E27" s="79"/>
      <c r="F27" s="79"/>
      <c r="G27" s="79"/>
      <c r="H27" s="79"/>
      <c r="I27" s="79"/>
      <c r="J27" s="130">
        <v>366800.1</v>
      </c>
      <c r="K27" s="84"/>
      <c r="L27" s="84"/>
      <c r="M27" s="130">
        <v>391280</v>
      </c>
      <c r="R27" s="118"/>
      <c r="S27" s="118"/>
    </row>
    <row r="28" spans="3:13" ht="15">
      <c r="C28" s="79"/>
      <c r="D28" s="81" t="s">
        <v>122</v>
      </c>
      <c r="E28" s="79"/>
      <c r="F28" s="79"/>
      <c r="G28" s="79"/>
      <c r="H28" s="79"/>
      <c r="I28" s="79"/>
      <c r="J28" s="129">
        <v>-1770990</v>
      </c>
      <c r="K28" s="79"/>
      <c r="L28" s="79"/>
      <c r="M28" s="129">
        <v>-2026165</v>
      </c>
    </row>
    <row r="29" spans="3:13" ht="15">
      <c r="C29" s="79"/>
      <c r="D29" s="79"/>
      <c r="E29" s="79"/>
      <c r="F29" s="79"/>
      <c r="G29" s="79"/>
      <c r="H29" s="79"/>
      <c r="I29" s="79"/>
      <c r="J29" s="124"/>
      <c r="K29" s="79"/>
      <c r="L29" s="79"/>
      <c r="M29" s="124"/>
    </row>
    <row r="30" spans="3:13" ht="15">
      <c r="C30" s="81" t="s">
        <v>265</v>
      </c>
      <c r="D30" s="79"/>
      <c r="E30" s="79"/>
      <c r="F30" s="79"/>
      <c r="G30" s="79"/>
      <c r="H30" s="79"/>
      <c r="I30" s="79"/>
      <c r="J30" s="129">
        <f>SUM(J25:J28)</f>
        <v>2491473.371786805</v>
      </c>
      <c r="K30" s="79"/>
      <c r="L30" s="79"/>
      <c r="M30" s="129">
        <f>SUM(M25:M28)</f>
        <v>3640934</v>
      </c>
    </row>
    <row r="31" spans="3:13" ht="15">
      <c r="C31" s="79"/>
      <c r="D31" s="79"/>
      <c r="E31" s="79"/>
      <c r="F31" s="79"/>
      <c r="G31" s="79"/>
      <c r="H31" s="79"/>
      <c r="I31" s="79"/>
      <c r="J31" s="128"/>
      <c r="K31" s="79"/>
      <c r="L31" s="79"/>
      <c r="M31" s="128"/>
    </row>
    <row r="32" spans="3:13" ht="15.75">
      <c r="C32" s="78" t="s">
        <v>123</v>
      </c>
      <c r="D32" s="79"/>
      <c r="E32" s="79"/>
      <c r="F32" s="79"/>
      <c r="G32" s="79"/>
      <c r="H32" s="79"/>
      <c r="I32" s="79"/>
      <c r="J32" s="128"/>
      <c r="K32" s="79"/>
      <c r="L32" s="79"/>
      <c r="M32" s="128"/>
    </row>
    <row r="33" spans="3:13" ht="15">
      <c r="C33" s="79"/>
      <c r="D33" s="81"/>
      <c r="E33" s="79"/>
      <c r="F33" s="79"/>
      <c r="G33" s="79"/>
      <c r="H33" s="79"/>
      <c r="I33" s="79"/>
      <c r="J33" s="128"/>
      <c r="K33" s="79"/>
      <c r="L33" s="79"/>
      <c r="M33" s="128"/>
    </row>
    <row r="34" spans="3:13" ht="15">
      <c r="C34" s="79"/>
      <c r="D34" s="81" t="s">
        <v>124</v>
      </c>
      <c r="E34" s="79"/>
      <c r="F34" s="79"/>
      <c r="G34" s="79"/>
      <c r="H34" s="79"/>
      <c r="I34" s="79"/>
      <c r="J34" s="128">
        <v>-875015</v>
      </c>
      <c r="K34" s="79"/>
      <c r="L34" s="79"/>
      <c r="M34" s="128">
        <v>-1650739</v>
      </c>
    </row>
    <row r="35" spans="3:13" ht="15">
      <c r="C35" s="79"/>
      <c r="D35" s="81" t="s">
        <v>125</v>
      </c>
      <c r="E35" s="79"/>
      <c r="F35" s="79"/>
      <c r="G35" s="79"/>
      <c r="H35" s="79"/>
      <c r="I35" s="79"/>
      <c r="J35" s="128">
        <v>3245460</v>
      </c>
      <c r="K35" s="79"/>
      <c r="L35" s="79"/>
      <c r="M35" s="128">
        <v>105000</v>
      </c>
    </row>
    <row r="36" spans="3:17" ht="15">
      <c r="C36" s="79"/>
      <c r="D36" s="81" t="s">
        <v>136</v>
      </c>
      <c r="E36" s="79"/>
      <c r="F36" s="79"/>
      <c r="G36" s="79"/>
      <c r="H36" s="79"/>
      <c r="I36" s="79"/>
      <c r="J36" s="128">
        <v>499321</v>
      </c>
      <c r="K36" s="79"/>
      <c r="L36" s="79"/>
      <c r="M36" s="128">
        <v>310127</v>
      </c>
      <c r="Q36" s="91"/>
    </row>
    <row r="37" spans="3:13" ht="15">
      <c r="C37" s="79"/>
      <c r="D37" s="81" t="s">
        <v>252</v>
      </c>
      <c r="E37" s="79"/>
      <c r="F37" s="79"/>
      <c r="G37" s="79"/>
      <c r="H37" s="79"/>
      <c r="I37" s="79"/>
      <c r="J37" s="128">
        <v>26845</v>
      </c>
      <c r="K37" s="79"/>
      <c r="L37" s="79"/>
      <c r="M37" s="128">
        <v>26173</v>
      </c>
    </row>
    <row r="38" spans="3:13" ht="15">
      <c r="C38" s="79"/>
      <c r="D38" s="81" t="s">
        <v>126</v>
      </c>
      <c r="E38" s="79"/>
      <c r="F38" s="79"/>
      <c r="G38" s="79"/>
      <c r="H38" s="79"/>
      <c r="I38" s="79"/>
      <c r="J38" s="129">
        <v>-860</v>
      </c>
      <c r="K38" s="79"/>
      <c r="L38" s="79"/>
      <c r="M38" s="129">
        <v>-300531</v>
      </c>
    </row>
    <row r="39" spans="3:13" ht="15">
      <c r="C39" s="79"/>
      <c r="D39" s="79"/>
      <c r="E39" s="79"/>
      <c r="F39" s="79"/>
      <c r="G39" s="79"/>
      <c r="H39" s="79"/>
      <c r="I39" s="79"/>
      <c r="J39" s="128"/>
      <c r="K39" s="79"/>
      <c r="L39" s="79"/>
      <c r="M39" s="128"/>
    </row>
    <row r="40" spans="3:15" ht="15">
      <c r="C40" s="81" t="s">
        <v>266</v>
      </c>
      <c r="D40" s="79"/>
      <c r="E40" s="79"/>
      <c r="F40" s="79"/>
      <c r="G40" s="79"/>
      <c r="H40" s="79"/>
      <c r="I40" s="79"/>
      <c r="J40" s="129">
        <f>SUM(J33:J39)</f>
        <v>2895751</v>
      </c>
      <c r="K40" s="79"/>
      <c r="L40" s="79"/>
      <c r="M40" s="129">
        <f>SUM(M33:M39)</f>
        <v>-1509970</v>
      </c>
      <c r="O40" s="91"/>
    </row>
    <row r="41" spans="3:13" ht="15">
      <c r="C41" s="79"/>
      <c r="D41" s="79"/>
      <c r="E41" s="79"/>
      <c r="F41" s="79"/>
      <c r="G41" s="79"/>
      <c r="H41" s="79"/>
      <c r="I41" s="79"/>
      <c r="J41" s="128"/>
      <c r="K41" s="79"/>
      <c r="L41" s="79"/>
      <c r="M41" s="128"/>
    </row>
    <row r="42" spans="3:13" ht="15.75">
      <c r="C42" s="78" t="s">
        <v>127</v>
      </c>
      <c r="D42" s="79"/>
      <c r="E42" s="79"/>
      <c r="F42" s="79"/>
      <c r="G42" s="79"/>
      <c r="H42" s="79"/>
      <c r="I42" s="79"/>
      <c r="J42" s="128"/>
      <c r="K42" s="79"/>
      <c r="L42" s="79"/>
      <c r="M42" s="128"/>
    </row>
    <row r="43" spans="3:13" ht="15.75">
      <c r="C43" s="78"/>
      <c r="D43" s="79"/>
      <c r="E43" s="79"/>
      <c r="F43" s="79"/>
      <c r="G43" s="79"/>
      <c r="H43" s="79"/>
      <c r="I43" s="79"/>
      <c r="J43" s="128"/>
      <c r="K43" s="79"/>
      <c r="L43" s="79"/>
      <c r="M43" s="128"/>
    </row>
    <row r="44" spans="3:13" ht="15.75">
      <c r="C44" s="78"/>
      <c r="D44" s="81" t="s">
        <v>253</v>
      </c>
      <c r="E44" s="79"/>
      <c r="F44" s="79"/>
      <c r="G44" s="79"/>
      <c r="H44" s="79"/>
      <c r="I44" s="79"/>
      <c r="J44" s="82">
        <v>-1944344</v>
      </c>
      <c r="K44" s="79"/>
      <c r="L44" s="79"/>
      <c r="M44" s="128">
        <v>-1964585</v>
      </c>
    </row>
    <row r="45" spans="3:13" ht="15.75">
      <c r="C45" s="78"/>
      <c r="D45" s="81" t="s">
        <v>254</v>
      </c>
      <c r="E45" s="79"/>
      <c r="F45" s="79"/>
      <c r="G45" s="79"/>
      <c r="H45" s="79"/>
      <c r="I45" s="79"/>
      <c r="J45" s="82"/>
      <c r="K45" s="79"/>
      <c r="L45" s="79"/>
      <c r="M45" s="128"/>
    </row>
    <row r="46" spans="3:13" ht="15">
      <c r="C46" s="79"/>
      <c r="D46" s="81"/>
      <c r="E46" s="81" t="s">
        <v>255</v>
      </c>
      <c r="F46" s="79"/>
      <c r="G46" s="79"/>
      <c r="H46" s="79"/>
      <c r="I46" s="79"/>
      <c r="J46" s="82">
        <v>-136800</v>
      </c>
      <c r="K46" s="79"/>
      <c r="L46" s="79"/>
      <c r="M46" s="128">
        <v>-489600</v>
      </c>
    </row>
    <row r="47" spans="3:13" ht="15.75">
      <c r="C47" s="78"/>
      <c r="D47" s="81" t="s">
        <v>162</v>
      </c>
      <c r="E47" s="79"/>
      <c r="F47" s="79"/>
      <c r="G47" s="79"/>
      <c r="H47" s="79"/>
      <c r="I47" s="79"/>
      <c r="J47" s="128">
        <v>0</v>
      </c>
      <c r="K47" s="79"/>
      <c r="L47" s="79"/>
      <c r="M47" s="128">
        <v>8500</v>
      </c>
    </row>
    <row r="48" spans="3:13" ht="15" hidden="1">
      <c r="C48" s="79"/>
      <c r="D48" s="81" t="s">
        <v>128</v>
      </c>
      <c r="E48" s="79"/>
      <c r="F48" s="79"/>
      <c r="G48" s="79"/>
      <c r="H48" s="79"/>
      <c r="I48" s="79"/>
      <c r="J48" s="128">
        <v>0</v>
      </c>
      <c r="K48" s="79"/>
      <c r="L48" s="79"/>
      <c r="M48" s="128"/>
    </row>
    <row r="49" spans="3:18" ht="15">
      <c r="C49" s="79"/>
      <c r="D49" s="81" t="s">
        <v>129</v>
      </c>
      <c r="E49" s="79"/>
      <c r="F49" s="79"/>
      <c r="G49" s="79"/>
      <c r="H49" s="79"/>
      <c r="I49" s="79"/>
      <c r="J49" s="130">
        <v>-1006727</v>
      </c>
      <c r="K49" s="84"/>
      <c r="L49" s="84"/>
      <c r="M49" s="130">
        <v>61873</v>
      </c>
      <c r="R49" s="117"/>
    </row>
    <row r="50" spans="3:19" ht="15">
      <c r="C50" s="79"/>
      <c r="D50" s="92" t="s">
        <v>130</v>
      </c>
      <c r="E50" s="84"/>
      <c r="F50" s="84"/>
      <c r="G50" s="84"/>
      <c r="H50" s="84"/>
      <c r="I50" s="84"/>
      <c r="J50" s="130">
        <v>-540044</v>
      </c>
      <c r="K50" s="84"/>
      <c r="L50" s="84"/>
      <c r="M50" s="130">
        <v>-474279</v>
      </c>
      <c r="R50" s="91"/>
      <c r="S50" s="91"/>
    </row>
    <row r="51" spans="3:13" s="158" customFormat="1" ht="15">
      <c r="C51" s="159"/>
      <c r="D51" s="158" t="s">
        <v>53</v>
      </c>
      <c r="J51" s="134">
        <v>-296053</v>
      </c>
      <c r="K51" s="89"/>
      <c r="L51" s="89"/>
      <c r="M51" s="134">
        <v>-244276</v>
      </c>
    </row>
    <row r="52" spans="3:13" ht="15">
      <c r="C52" s="79"/>
      <c r="D52" s="79"/>
      <c r="E52" s="79"/>
      <c r="F52" s="79"/>
      <c r="G52" s="79"/>
      <c r="H52" s="79"/>
      <c r="I52" s="79"/>
      <c r="J52" s="128"/>
      <c r="K52" s="79"/>
      <c r="L52" s="79"/>
      <c r="M52" s="128"/>
    </row>
    <row r="53" spans="3:19" ht="15">
      <c r="C53" s="81" t="s">
        <v>131</v>
      </c>
      <c r="D53" s="79"/>
      <c r="E53" s="79"/>
      <c r="F53" s="79"/>
      <c r="G53" s="79"/>
      <c r="H53" s="79"/>
      <c r="I53" s="79"/>
      <c r="J53" s="83">
        <f>SUM(J44:J51)</f>
        <v>-3923968</v>
      </c>
      <c r="K53" s="79"/>
      <c r="L53" s="79"/>
      <c r="M53" s="129">
        <f>SUM(M44:M51)</f>
        <v>-3102367</v>
      </c>
      <c r="R53" s="91"/>
      <c r="S53" s="91"/>
    </row>
    <row r="54" spans="3:13" ht="15">
      <c r="C54" s="79"/>
      <c r="D54" s="79"/>
      <c r="E54" s="79"/>
      <c r="F54" s="79"/>
      <c r="G54" s="79"/>
      <c r="H54" s="79"/>
      <c r="I54" s="79"/>
      <c r="J54" s="128"/>
      <c r="K54" s="79"/>
      <c r="L54" s="79"/>
      <c r="M54" s="128"/>
    </row>
    <row r="55" spans="3:13" ht="15">
      <c r="C55" s="81" t="s">
        <v>135</v>
      </c>
      <c r="D55" s="79"/>
      <c r="E55" s="79"/>
      <c r="F55" s="79"/>
      <c r="G55" s="79"/>
      <c r="H55" s="79"/>
      <c r="I55" s="79"/>
      <c r="J55" s="128">
        <f>J53+J40+J30</f>
        <v>1463256.3717868049</v>
      </c>
      <c r="K55" s="79"/>
      <c r="L55" s="79"/>
      <c r="M55" s="128">
        <f>M53+M40+M30</f>
        <v>-971403</v>
      </c>
    </row>
    <row r="56" spans="3:13" ht="15">
      <c r="C56" s="79"/>
      <c r="D56" s="79"/>
      <c r="E56" s="79"/>
      <c r="F56" s="79"/>
      <c r="G56" s="79"/>
      <c r="H56" s="79"/>
      <c r="I56" s="79"/>
      <c r="J56" s="128"/>
      <c r="K56" s="79"/>
      <c r="L56" s="79"/>
      <c r="M56" s="128"/>
    </row>
    <row r="57" spans="3:13" ht="15">
      <c r="C57" s="81" t="s">
        <v>221</v>
      </c>
      <c r="D57" s="79"/>
      <c r="E57" s="79"/>
      <c r="F57" s="79"/>
      <c r="G57" s="79"/>
      <c r="H57" s="79"/>
      <c r="I57" s="79"/>
      <c r="J57" s="128">
        <v>-33017</v>
      </c>
      <c r="K57" s="79"/>
      <c r="L57" s="79"/>
      <c r="M57" s="128">
        <v>18637</v>
      </c>
    </row>
    <row r="58" spans="3:13" ht="15">
      <c r="C58" s="79"/>
      <c r="D58" s="79"/>
      <c r="E58" s="79"/>
      <c r="F58" s="79"/>
      <c r="G58" s="79"/>
      <c r="H58" s="79"/>
      <c r="I58" s="79"/>
      <c r="J58" s="128"/>
      <c r="K58" s="79"/>
      <c r="L58" s="79"/>
      <c r="M58" s="128"/>
    </row>
    <row r="59" spans="3:13" ht="15">
      <c r="C59" s="81" t="s">
        <v>107</v>
      </c>
      <c r="D59" s="79"/>
      <c r="E59" s="79"/>
      <c r="F59" s="79"/>
      <c r="G59" s="79"/>
      <c r="H59" s="79"/>
      <c r="I59" s="79"/>
      <c r="J59" s="128">
        <v>13340571</v>
      </c>
      <c r="K59" s="79"/>
      <c r="L59" s="79"/>
      <c r="M59" s="128">
        <v>14293337</v>
      </c>
    </row>
    <row r="60" spans="3:13" ht="15" hidden="1">
      <c r="C60" s="79"/>
      <c r="D60" s="81" t="s">
        <v>132</v>
      </c>
      <c r="E60" s="79"/>
      <c r="F60" s="79"/>
      <c r="G60" s="79"/>
      <c r="H60" s="79"/>
      <c r="I60" s="79"/>
      <c r="J60" s="128">
        <v>0</v>
      </c>
      <c r="K60" s="79"/>
      <c r="L60" s="79"/>
      <c r="M60" s="128">
        <v>0</v>
      </c>
    </row>
    <row r="61" spans="3:13" ht="15">
      <c r="C61" s="79"/>
      <c r="D61" s="79"/>
      <c r="E61" s="79"/>
      <c r="F61" s="79"/>
      <c r="G61" s="79"/>
      <c r="H61" s="79"/>
      <c r="I61" s="79"/>
      <c r="J61" s="128"/>
      <c r="K61" s="79"/>
      <c r="L61" s="79"/>
      <c r="M61" s="128"/>
    </row>
    <row r="62" spans="3:13" ht="15.75" thickBot="1">
      <c r="C62" s="81" t="s">
        <v>106</v>
      </c>
      <c r="D62" s="79"/>
      <c r="E62" s="79"/>
      <c r="F62" s="79"/>
      <c r="G62" s="79"/>
      <c r="H62" s="79"/>
      <c r="I62" s="79"/>
      <c r="J62" s="131">
        <f>SUM(J55:J61)</f>
        <v>14770810.371786805</v>
      </c>
      <c r="K62" s="79"/>
      <c r="L62" s="79"/>
      <c r="M62" s="131">
        <f>SUM(M55:M61)</f>
        <v>13340571</v>
      </c>
    </row>
    <row r="63" spans="3:13" ht="13.5" thickTop="1">
      <c r="C63" s="85"/>
      <c r="D63" s="85"/>
      <c r="E63" s="85"/>
      <c r="F63" s="85"/>
      <c r="G63" s="85"/>
      <c r="H63" s="85"/>
      <c r="I63" s="85"/>
      <c r="J63" s="132"/>
      <c r="K63" s="85"/>
      <c r="L63" s="85"/>
      <c r="M63" s="132"/>
    </row>
    <row r="64" spans="3:13" ht="15">
      <c r="C64" s="86" t="s">
        <v>133</v>
      </c>
      <c r="D64" s="87"/>
      <c r="E64" s="88"/>
      <c r="F64" s="85"/>
      <c r="G64" s="85"/>
      <c r="H64" s="85"/>
      <c r="I64" s="85"/>
      <c r="J64" s="132"/>
      <c r="K64" s="85"/>
      <c r="L64" s="85"/>
      <c r="M64" s="132"/>
    </row>
    <row r="65" spans="3:13" ht="15">
      <c r="C65" s="87" t="s">
        <v>187</v>
      </c>
      <c r="E65" s="88"/>
      <c r="F65" s="85"/>
      <c r="G65" s="85"/>
      <c r="H65" s="85"/>
      <c r="I65" s="85"/>
      <c r="J65" s="133">
        <v>20135246</v>
      </c>
      <c r="K65" s="85"/>
      <c r="L65" s="85"/>
      <c r="M65" s="133">
        <v>17871623</v>
      </c>
    </row>
    <row r="66" spans="3:13" ht="15">
      <c r="C66" s="81" t="s">
        <v>188</v>
      </c>
      <c r="D66" s="87"/>
      <c r="E66" s="88"/>
      <c r="F66" s="85"/>
      <c r="G66" s="85"/>
      <c r="H66" s="85"/>
      <c r="I66" s="85"/>
      <c r="J66" s="134">
        <v>-1593066</v>
      </c>
      <c r="K66" s="85"/>
      <c r="L66" s="85"/>
      <c r="M66" s="134">
        <v>-1593066</v>
      </c>
    </row>
    <row r="67" spans="3:13" ht="15">
      <c r="C67" s="81"/>
      <c r="D67" s="87"/>
      <c r="E67" s="88"/>
      <c r="F67" s="85"/>
      <c r="G67" s="85"/>
      <c r="H67" s="85"/>
      <c r="I67" s="85"/>
      <c r="J67" s="133">
        <f>SUM(J65:J66)</f>
        <v>18542180</v>
      </c>
      <c r="K67" s="85"/>
      <c r="L67" s="85"/>
      <c r="M67" s="133">
        <f>SUM(M65:M66)</f>
        <v>16278557</v>
      </c>
    </row>
    <row r="68" spans="3:13" ht="15">
      <c r="C68" s="87" t="s">
        <v>103</v>
      </c>
      <c r="E68" s="88"/>
      <c r="F68" s="85"/>
      <c r="G68" s="85"/>
      <c r="H68" s="85"/>
      <c r="I68" s="85"/>
      <c r="J68" s="135">
        <v>-3771370</v>
      </c>
      <c r="K68" s="85"/>
      <c r="L68" s="85"/>
      <c r="M68" s="135">
        <v>-2937986</v>
      </c>
    </row>
    <row r="69" spans="3:13" ht="15.75" thickBot="1">
      <c r="C69" s="86"/>
      <c r="D69" s="87"/>
      <c r="E69" s="88"/>
      <c r="F69" s="85"/>
      <c r="G69" s="85"/>
      <c r="H69" s="85"/>
      <c r="I69" s="85"/>
      <c r="J69" s="136">
        <f>SUM(J67:J68)</f>
        <v>14770810</v>
      </c>
      <c r="K69" s="85"/>
      <c r="L69" s="85"/>
      <c r="M69" s="136">
        <f>SUM(M67:M68)</f>
        <v>13340571</v>
      </c>
    </row>
    <row r="70" spans="3:12" ht="15.75" thickTop="1">
      <c r="C70" s="86"/>
      <c r="D70" s="87"/>
      <c r="E70" s="88"/>
      <c r="F70" s="85"/>
      <c r="G70" s="85"/>
      <c r="H70" s="85"/>
      <c r="I70" s="85"/>
      <c r="J70" s="137"/>
      <c r="K70" s="85"/>
      <c r="L70" s="85"/>
    </row>
    <row r="71" spans="3:13" ht="12.75">
      <c r="C71" s="85"/>
      <c r="D71" s="85"/>
      <c r="E71" s="85"/>
      <c r="F71" s="85"/>
      <c r="G71" s="85"/>
      <c r="H71" s="85"/>
      <c r="I71" s="85"/>
      <c r="J71" s="132"/>
      <c r="K71" s="85"/>
      <c r="L71" s="85"/>
      <c r="M71" s="132"/>
    </row>
    <row r="72" spans="3:13" ht="15">
      <c r="C72" s="90" t="s">
        <v>134</v>
      </c>
      <c r="D72" s="85"/>
      <c r="E72" s="85"/>
      <c r="F72" s="85"/>
      <c r="G72" s="85"/>
      <c r="H72" s="85"/>
      <c r="I72" s="85"/>
      <c r="J72" s="132"/>
      <c r="K72" s="85"/>
      <c r="L72" s="85"/>
      <c r="M72" s="132"/>
    </row>
    <row r="73" spans="3:13" ht="15">
      <c r="C73" s="102" t="s">
        <v>178</v>
      </c>
      <c r="D73" s="85"/>
      <c r="E73" s="85"/>
      <c r="F73" s="85"/>
      <c r="G73" s="85"/>
      <c r="H73" s="85"/>
      <c r="I73" s="85"/>
      <c r="J73" s="132"/>
      <c r="K73" s="85"/>
      <c r="L73" s="85"/>
      <c r="M73" s="132"/>
    </row>
    <row r="74" spans="3:13" ht="15">
      <c r="C74" s="102"/>
      <c r="D74" s="85"/>
      <c r="E74" s="85"/>
      <c r="F74" s="85"/>
      <c r="G74" s="85"/>
      <c r="H74" s="85"/>
      <c r="I74" s="85"/>
      <c r="J74" s="132"/>
      <c r="K74" s="85"/>
      <c r="L74" s="85"/>
      <c r="M74" s="132"/>
    </row>
    <row r="75" spans="3:13" ht="15">
      <c r="C75" s="102"/>
      <c r="D75" s="85"/>
      <c r="E75" s="85"/>
      <c r="F75" s="85"/>
      <c r="G75" s="85"/>
      <c r="H75" s="85"/>
      <c r="I75" s="85"/>
      <c r="J75" s="132"/>
      <c r="K75" s="85"/>
      <c r="L75" s="85"/>
      <c r="M75" s="132"/>
    </row>
    <row r="76" spans="3:13" ht="15">
      <c r="C76" s="102"/>
      <c r="D76" s="85"/>
      <c r="E76" s="85"/>
      <c r="F76" s="85"/>
      <c r="G76" s="85"/>
      <c r="H76" s="85"/>
      <c r="I76" s="85"/>
      <c r="J76" s="132"/>
      <c r="K76" s="85"/>
      <c r="L76" s="85"/>
      <c r="M76" s="132"/>
    </row>
    <row r="77" spans="2:14" ht="15" customHeight="1">
      <c r="B77" s="171"/>
      <c r="C77" s="172"/>
      <c r="D77" s="172"/>
      <c r="E77" s="172"/>
      <c r="F77" s="172"/>
      <c r="G77" s="172"/>
      <c r="H77" s="172"/>
      <c r="I77" s="172"/>
      <c r="J77" s="172"/>
      <c r="K77" s="172"/>
      <c r="L77" s="172"/>
      <c r="M77" s="172"/>
      <c r="N77" s="172"/>
    </row>
    <row r="78" spans="3:13" ht="12.75">
      <c r="C78" s="85"/>
      <c r="D78" s="85"/>
      <c r="E78" s="85"/>
      <c r="F78" s="85"/>
      <c r="G78" s="85"/>
      <c r="H78" s="85"/>
      <c r="I78" s="85"/>
      <c r="J78" s="132"/>
      <c r="K78" s="85"/>
      <c r="L78" s="85"/>
      <c r="M78" s="132"/>
    </row>
    <row r="79" spans="3:13" ht="12.75">
      <c r="C79" s="85"/>
      <c r="D79" s="85"/>
      <c r="E79" s="85"/>
      <c r="F79" s="85"/>
      <c r="G79" s="85"/>
      <c r="H79" s="85"/>
      <c r="I79" s="85"/>
      <c r="J79" s="138">
        <f>J62-J69</f>
        <v>0.371786804869771</v>
      </c>
      <c r="K79" s="85"/>
      <c r="L79" s="85"/>
      <c r="M79" s="138">
        <f>M62-M69</f>
        <v>0</v>
      </c>
    </row>
    <row r="80" spans="3:13" ht="12.75">
      <c r="C80" s="85"/>
      <c r="D80" s="85"/>
      <c r="E80" s="85"/>
      <c r="F80" s="85"/>
      <c r="G80" s="85"/>
      <c r="H80" s="85"/>
      <c r="I80" s="85"/>
      <c r="K80" s="85"/>
      <c r="L80" s="85"/>
      <c r="M80" s="132"/>
    </row>
    <row r="81" ht="15">
      <c r="J81" s="133"/>
    </row>
  </sheetData>
  <mergeCells count="1">
    <mergeCell ref="B77:N77"/>
  </mergeCells>
  <printOptions horizontalCentered="1"/>
  <pageMargins left="0.75" right="0.75" top="0.5" bottom="0.49" header="0.25" footer="0.5"/>
  <pageSetup horizontalDpi="300" verticalDpi="300" orientation="portrait" paperSize="9" scale="68" r:id="rId1"/>
</worksheet>
</file>

<file path=xl/worksheets/sheet4.xml><?xml version="1.0" encoding="utf-8"?>
<worksheet xmlns="http://schemas.openxmlformats.org/spreadsheetml/2006/main" xmlns:r="http://schemas.openxmlformats.org/officeDocument/2006/relationships">
  <sheetPr codeName="Sheet4"/>
  <dimension ref="A1:Y88"/>
  <sheetViews>
    <sheetView showGridLines="0" zoomScale="65" zoomScaleNormal="65" workbookViewId="0" topLeftCell="A37">
      <selection activeCell="O37" sqref="O37"/>
    </sheetView>
  </sheetViews>
  <sheetFormatPr defaultColWidth="8.88671875" defaultRowHeight="15"/>
  <cols>
    <col min="1" max="1" width="2.5546875" style="47" customWidth="1"/>
    <col min="2" max="2" width="1.5625" style="47" customWidth="1"/>
    <col min="3" max="3" width="7.10546875" style="47" customWidth="1"/>
    <col min="4" max="4" width="22.21484375" style="47" customWidth="1"/>
    <col min="5" max="5" width="9.88671875" style="47" customWidth="1"/>
    <col min="6" max="6" width="1.4375" style="47" customWidth="1"/>
    <col min="7" max="7" width="9.88671875" style="47" customWidth="1"/>
    <col min="8" max="8" width="2.3359375" style="47" customWidth="1"/>
    <col min="9" max="9" width="9.88671875" style="47" customWidth="1"/>
    <col min="10" max="10" width="1.5625" style="47" customWidth="1"/>
    <col min="11" max="11" width="9.88671875" style="47" customWidth="1"/>
    <col min="12" max="12" width="1.5625" style="47" customWidth="1"/>
    <col min="13" max="13" width="9.88671875" style="47" customWidth="1"/>
    <col min="14" max="14" width="1.5625" style="47" customWidth="1"/>
    <col min="15" max="15" width="9.88671875" style="47" customWidth="1"/>
    <col min="16" max="16" width="1.5625" style="47" customWidth="1"/>
    <col min="17" max="17" width="9.88671875" style="47" customWidth="1"/>
    <col min="18" max="18" width="1.5625" style="47" customWidth="1"/>
    <col min="19" max="19" width="9.88671875" style="47" customWidth="1"/>
    <col min="20" max="20" width="1.5625" style="47" customWidth="1"/>
    <col min="21" max="21" width="9.99609375" style="47" customWidth="1"/>
    <col min="22" max="22" width="10.21484375" style="47" customWidth="1"/>
    <col min="23" max="23" width="5.4453125" style="47" customWidth="1"/>
    <col min="24" max="25" width="11.21484375" style="47" customWidth="1"/>
    <col min="26" max="16384" width="7.10546875" style="47" customWidth="1"/>
  </cols>
  <sheetData>
    <row r="1" spans="2:3" ht="15.75">
      <c r="B1" s="2" t="s">
        <v>3</v>
      </c>
      <c r="C1" s="2"/>
    </row>
    <row r="2" spans="2:3" ht="15">
      <c r="B2" s="10" t="s">
        <v>2</v>
      </c>
      <c r="C2" s="10"/>
    </row>
    <row r="4" spans="2:3" ht="15.75">
      <c r="B4" s="48" t="s">
        <v>46</v>
      </c>
      <c r="C4" s="48"/>
    </row>
    <row r="5" spans="2:15" ht="13.5" customHeight="1">
      <c r="B5" s="48" t="s">
        <v>280</v>
      </c>
      <c r="C5" s="48"/>
      <c r="D5" s="60"/>
      <c r="E5" s="60"/>
      <c r="F5" s="60"/>
      <c r="G5" s="60"/>
      <c r="H5" s="60"/>
      <c r="I5" s="60"/>
      <c r="J5" s="60"/>
      <c r="K5" s="60"/>
      <c r="L5" s="60"/>
      <c r="M5" s="60"/>
      <c r="O5" s="60"/>
    </row>
    <row r="7" spans="2:3" ht="15.75">
      <c r="B7" s="48" t="s">
        <v>64</v>
      </c>
      <c r="C7" s="48"/>
    </row>
    <row r="8" spans="2:3" ht="15.75">
      <c r="B8" s="48"/>
      <c r="C8" s="48"/>
    </row>
    <row r="9" spans="2:13" ht="15.75">
      <c r="B9" s="48"/>
      <c r="C9" s="48"/>
      <c r="G9" s="173" t="s">
        <v>189</v>
      </c>
      <c r="H9" s="174"/>
      <c r="I9" s="174"/>
      <c r="J9" s="174"/>
      <c r="K9" s="174"/>
      <c r="L9" s="174"/>
      <c r="M9" s="174"/>
    </row>
    <row r="10" spans="2:15" ht="15.75">
      <c r="B10" s="48"/>
      <c r="C10" s="48"/>
      <c r="G10" s="173" t="s">
        <v>190</v>
      </c>
      <c r="H10" s="174"/>
      <c r="I10" s="174"/>
      <c r="J10" s="174"/>
      <c r="K10" s="174"/>
      <c r="M10" s="104" t="s">
        <v>191</v>
      </c>
      <c r="O10" s="104"/>
    </row>
    <row r="11" spans="2:19" ht="12.75">
      <c r="B11" s="49"/>
      <c r="C11" s="49"/>
      <c r="E11" s="61"/>
      <c r="F11" s="61"/>
      <c r="G11" s="104"/>
      <c r="H11" s="61"/>
      <c r="I11" s="104" t="s">
        <v>101</v>
      </c>
      <c r="J11" s="61"/>
      <c r="K11" s="61"/>
      <c r="L11" s="61"/>
      <c r="M11" s="104"/>
      <c r="N11" s="61"/>
      <c r="O11" s="104" t="s">
        <v>192</v>
      </c>
      <c r="P11" s="61"/>
      <c r="Q11" s="61"/>
      <c r="R11" s="61"/>
      <c r="S11" s="61"/>
    </row>
    <row r="12" spans="5:20" ht="12.75">
      <c r="E12" s="61" t="s">
        <v>47</v>
      </c>
      <c r="F12" s="61"/>
      <c r="G12" s="104" t="s">
        <v>166</v>
      </c>
      <c r="H12" s="61"/>
      <c r="I12" s="104" t="s">
        <v>102</v>
      </c>
      <c r="J12" s="61"/>
      <c r="K12" s="61" t="s">
        <v>48</v>
      </c>
      <c r="L12" s="61"/>
      <c r="M12" s="61" t="s">
        <v>49</v>
      </c>
      <c r="N12" s="61"/>
      <c r="O12" s="104" t="s">
        <v>193</v>
      </c>
      <c r="P12" s="61"/>
      <c r="Q12" s="104" t="s">
        <v>194</v>
      </c>
      <c r="R12" s="61"/>
      <c r="S12" s="61" t="s">
        <v>160</v>
      </c>
      <c r="T12" s="50"/>
    </row>
    <row r="13" spans="5:20" ht="12.75">
      <c r="E13" s="61" t="s">
        <v>50</v>
      </c>
      <c r="F13" s="61"/>
      <c r="G13" s="104" t="s">
        <v>167</v>
      </c>
      <c r="H13" s="61"/>
      <c r="I13" s="61" t="s">
        <v>57</v>
      </c>
      <c r="J13" s="61"/>
      <c r="K13" s="61" t="s">
        <v>57</v>
      </c>
      <c r="L13" s="61"/>
      <c r="M13" s="61" t="s">
        <v>51</v>
      </c>
      <c r="N13" s="61"/>
      <c r="O13" s="104" t="s">
        <v>195</v>
      </c>
      <c r="P13" s="61"/>
      <c r="Q13" s="104" t="s">
        <v>196</v>
      </c>
      <c r="R13" s="61"/>
      <c r="S13" s="104" t="s">
        <v>197</v>
      </c>
      <c r="T13" s="50"/>
    </row>
    <row r="14" spans="5:20" ht="12.75">
      <c r="E14" s="51"/>
      <c r="F14" s="51"/>
      <c r="G14" s="51"/>
      <c r="H14" s="51"/>
      <c r="I14" s="51"/>
      <c r="J14" s="51"/>
      <c r="K14" s="51"/>
      <c r="L14" s="51"/>
      <c r="M14" s="51"/>
      <c r="N14" s="51"/>
      <c r="O14" s="51"/>
      <c r="P14" s="51"/>
      <c r="Q14" s="51"/>
      <c r="R14" s="51"/>
      <c r="S14" s="51"/>
      <c r="T14" s="51"/>
    </row>
    <row r="15" spans="5:20" ht="12.75">
      <c r="E15" s="61" t="s">
        <v>156</v>
      </c>
      <c r="F15" s="61"/>
      <c r="G15" s="61" t="s">
        <v>156</v>
      </c>
      <c r="H15" s="61"/>
      <c r="I15" s="61" t="s">
        <v>156</v>
      </c>
      <c r="J15" s="61"/>
      <c r="K15" s="61" t="s">
        <v>156</v>
      </c>
      <c r="L15" s="61"/>
      <c r="M15" s="61" t="s">
        <v>156</v>
      </c>
      <c r="N15" s="61"/>
      <c r="O15" s="61" t="s">
        <v>156</v>
      </c>
      <c r="P15" s="61"/>
      <c r="Q15" s="61" t="s">
        <v>156</v>
      </c>
      <c r="R15" s="61"/>
      <c r="S15" s="61" t="s">
        <v>156</v>
      </c>
      <c r="T15" s="50"/>
    </row>
    <row r="17" spans="2:19" ht="12.75">
      <c r="B17" s="54" t="s">
        <v>15</v>
      </c>
      <c r="C17" s="54"/>
      <c r="E17" s="52">
        <v>45468000</v>
      </c>
      <c r="F17" s="52"/>
      <c r="G17" s="52">
        <v>0</v>
      </c>
      <c r="H17" s="52"/>
      <c r="I17" s="52">
        <v>52508</v>
      </c>
      <c r="J17" s="52"/>
      <c r="K17" s="52">
        <v>912920</v>
      </c>
      <c r="L17" s="52"/>
      <c r="M17" s="52">
        <v>11675385</v>
      </c>
      <c r="N17" s="52"/>
      <c r="O17" s="52">
        <f>SUM(E17:M17)</f>
        <v>58108813</v>
      </c>
      <c r="P17" s="52"/>
      <c r="Q17" s="52">
        <v>8098505</v>
      </c>
      <c r="R17" s="52"/>
      <c r="S17" s="52">
        <f>SUM(O17:Q17)</f>
        <v>66207318</v>
      </c>
    </row>
    <row r="19" spans="2:19" ht="8.25" customHeight="1">
      <c r="B19" s="54"/>
      <c r="C19" s="54"/>
      <c r="E19" s="65"/>
      <c r="F19" s="66"/>
      <c r="G19" s="66"/>
      <c r="H19" s="66"/>
      <c r="I19" s="66"/>
      <c r="J19" s="66"/>
      <c r="K19" s="66"/>
      <c r="L19" s="66"/>
      <c r="M19" s="66"/>
      <c r="N19" s="66"/>
      <c r="O19" s="66"/>
      <c r="P19" s="66"/>
      <c r="Q19" s="66"/>
      <c r="R19" s="66"/>
      <c r="S19" s="57"/>
    </row>
    <row r="20" spans="2:19" ht="12.75">
      <c r="B20" s="54" t="s">
        <v>256</v>
      </c>
      <c r="C20" s="54"/>
      <c r="E20" s="115">
        <v>0</v>
      </c>
      <c r="F20" s="52"/>
      <c r="G20" s="52">
        <v>0</v>
      </c>
      <c r="H20" s="52"/>
      <c r="I20" s="52">
        <v>0</v>
      </c>
      <c r="J20" s="52"/>
      <c r="K20" s="52">
        <v>1507914</v>
      </c>
      <c r="L20" s="52"/>
      <c r="M20" s="52">
        <v>0</v>
      </c>
      <c r="N20" s="52"/>
      <c r="O20" s="52">
        <f>SUM(E20:M20)</f>
        <v>1507914</v>
      </c>
      <c r="P20" s="52"/>
      <c r="Q20" s="52">
        <v>776877</v>
      </c>
      <c r="R20" s="52"/>
      <c r="S20" s="116">
        <f>SUM(O20:Q20)</f>
        <v>2284791</v>
      </c>
    </row>
    <row r="21" spans="2:19" ht="12.75">
      <c r="B21" s="54"/>
      <c r="C21" s="54"/>
      <c r="E21" s="115"/>
      <c r="F21" s="52"/>
      <c r="G21" s="52"/>
      <c r="H21" s="52"/>
      <c r="I21" s="52"/>
      <c r="J21" s="52"/>
      <c r="K21" s="52"/>
      <c r="L21" s="52"/>
      <c r="M21" s="52"/>
      <c r="N21" s="52"/>
      <c r="O21" s="52"/>
      <c r="P21" s="52"/>
      <c r="Q21" s="52"/>
      <c r="R21" s="52"/>
      <c r="S21" s="116"/>
    </row>
    <row r="22" spans="2:19" ht="12.75">
      <c r="B22" s="54" t="s">
        <v>163</v>
      </c>
      <c r="C22" s="54"/>
      <c r="E22" s="115">
        <v>0</v>
      </c>
      <c r="F22" s="52"/>
      <c r="G22" s="52">
        <v>0</v>
      </c>
      <c r="H22" s="52"/>
      <c r="I22" s="52">
        <v>18337</v>
      </c>
      <c r="J22" s="52"/>
      <c r="K22" s="52">
        <v>0</v>
      </c>
      <c r="L22" s="52"/>
      <c r="M22" s="52">
        <v>0</v>
      </c>
      <c r="N22" s="52"/>
      <c r="O22" s="52">
        <f>SUM(E22:M22)</f>
        <v>18337</v>
      </c>
      <c r="P22" s="52"/>
      <c r="Q22" s="52">
        <v>0</v>
      </c>
      <c r="R22" s="52"/>
      <c r="S22" s="116">
        <f>SUM(O22:Q22)</f>
        <v>18337</v>
      </c>
    </row>
    <row r="23" spans="5:19" ht="10.5" customHeight="1">
      <c r="E23" s="106"/>
      <c r="F23" s="67"/>
      <c r="G23" s="67"/>
      <c r="H23" s="67"/>
      <c r="I23" s="67"/>
      <c r="J23" s="67"/>
      <c r="K23" s="67"/>
      <c r="L23" s="67"/>
      <c r="M23" s="67"/>
      <c r="N23" s="67"/>
      <c r="O23" s="67"/>
      <c r="P23" s="67"/>
      <c r="Q23" s="67"/>
      <c r="R23" s="67"/>
      <c r="S23" s="107"/>
    </row>
    <row r="24" spans="2:19" ht="12.75">
      <c r="B24" s="54" t="s">
        <v>257</v>
      </c>
      <c r="C24" s="54"/>
      <c r="E24" s="52">
        <f>SUM(E20:E23)</f>
        <v>0</v>
      </c>
      <c r="F24" s="52"/>
      <c r="G24" s="52">
        <f>SUM(G20:G23)</f>
        <v>0</v>
      </c>
      <c r="H24" s="52"/>
      <c r="I24" s="52">
        <f>SUM(I20:I23)</f>
        <v>18337</v>
      </c>
      <c r="J24" s="52"/>
      <c r="K24" s="52">
        <f>SUM(K20:K23)</f>
        <v>1507914</v>
      </c>
      <c r="L24" s="52"/>
      <c r="M24" s="52">
        <f>SUM(M20:M23)</f>
        <v>0</v>
      </c>
      <c r="N24" s="52"/>
      <c r="O24" s="52">
        <f>SUM(O20:O23)</f>
        <v>1526251</v>
      </c>
      <c r="P24" s="52"/>
      <c r="Q24" s="52">
        <f>SUM(Q20:Q23)</f>
        <v>776877</v>
      </c>
      <c r="R24" s="52"/>
      <c r="S24" s="52">
        <f>SUM(S20:S23)</f>
        <v>2303128</v>
      </c>
    </row>
    <row r="25" spans="2:19" ht="12.75">
      <c r="B25" s="54"/>
      <c r="C25" s="54" t="s">
        <v>258</v>
      </c>
      <c r="E25" s="52"/>
      <c r="F25" s="52"/>
      <c r="G25" s="52"/>
      <c r="H25" s="52"/>
      <c r="I25" s="52"/>
      <c r="J25" s="52"/>
      <c r="K25" s="52"/>
      <c r="L25" s="52"/>
      <c r="M25" s="52"/>
      <c r="N25" s="52"/>
      <c r="O25" s="52"/>
      <c r="P25" s="52"/>
      <c r="Q25" s="52"/>
      <c r="R25" s="52"/>
      <c r="S25" s="52"/>
    </row>
    <row r="26" spans="5:19" ht="10.5" customHeight="1">
      <c r="E26" s="58"/>
      <c r="F26" s="58"/>
      <c r="G26" s="58"/>
      <c r="H26" s="58"/>
      <c r="I26" s="58"/>
      <c r="J26" s="58"/>
      <c r="K26" s="58"/>
      <c r="L26" s="58"/>
      <c r="M26" s="58"/>
      <c r="N26" s="58"/>
      <c r="O26" s="58"/>
      <c r="P26" s="58"/>
      <c r="Q26" s="58"/>
      <c r="R26" s="58"/>
      <c r="S26" s="58"/>
    </row>
    <row r="27" spans="2:19" ht="12.75">
      <c r="B27" s="54" t="s">
        <v>267</v>
      </c>
      <c r="C27" s="54"/>
      <c r="E27" s="52">
        <v>0</v>
      </c>
      <c r="F27" s="52"/>
      <c r="G27" s="52">
        <v>0</v>
      </c>
      <c r="H27" s="52"/>
      <c r="I27" s="52">
        <v>0</v>
      </c>
      <c r="J27" s="52"/>
      <c r="K27" s="52">
        <v>0</v>
      </c>
      <c r="L27" s="52"/>
      <c r="M27" s="52">
        <v>3021693</v>
      </c>
      <c r="N27" s="52"/>
      <c r="O27" s="52">
        <f>SUM(E27:M27)</f>
        <v>3021693</v>
      </c>
      <c r="P27" s="52"/>
      <c r="Q27" s="52">
        <v>242805</v>
      </c>
      <c r="R27" s="52"/>
      <c r="S27" s="52">
        <f>SUM(O27:Q27)</f>
        <v>3264498</v>
      </c>
    </row>
    <row r="28" spans="5:19" ht="12.75">
      <c r="E28" s="53"/>
      <c r="F28" s="52"/>
      <c r="G28" s="53"/>
      <c r="H28" s="52"/>
      <c r="I28" s="53"/>
      <c r="J28" s="52"/>
      <c r="K28" s="53"/>
      <c r="L28" s="52"/>
      <c r="M28" s="53"/>
      <c r="N28" s="52"/>
      <c r="O28" s="53"/>
      <c r="P28" s="52"/>
      <c r="Q28" s="53"/>
      <c r="R28" s="52"/>
      <c r="S28" s="53"/>
    </row>
    <row r="29" spans="2:19" ht="12.75">
      <c r="B29" s="54" t="s">
        <v>236</v>
      </c>
      <c r="C29" s="54"/>
      <c r="E29" s="52">
        <f>SUM(E27:E28)</f>
        <v>0</v>
      </c>
      <c r="F29" s="52"/>
      <c r="G29" s="52">
        <f aca="true" t="shared" si="0" ref="G29:S29">SUM(G27:G28)</f>
        <v>0</v>
      </c>
      <c r="H29" s="52"/>
      <c r="I29" s="52">
        <f t="shared" si="0"/>
        <v>0</v>
      </c>
      <c r="J29" s="52"/>
      <c r="K29" s="52">
        <f t="shared" si="0"/>
        <v>0</v>
      </c>
      <c r="L29" s="52"/>
      <c r="M29" s="52">
        <f t="shared" si="0"/>
        <v>3021693</v>
      </c>
      <c r="N29" s="52"/>
      <c r="O29" s="52">
        <f t="shared" si="0"/>
        <v>3021693</v>
      </c>
      <c r="P29" s="52"/>
      <c r="Q29" s="52">
        <f t="shared" si="0"/>
        <v>242805</v>
      </c>
      <c r="R29" s="52"/>
      <c r="S29" s="52">
        <f t="shared" si="0"/>
        <v>3264498</v>
      </c>
    </row>
    <row r="30" spans="2:19" ht="12.75">
      <c r="B30" s="54"/>
      <c r="C30" s="54" t="s">
        <v>268</v>
      </c>
      <c r="E30" s="52"/>
      <c r="F30" s="52"/>
      <c r="G30" s="52"/>
      <c r="H30" s="52"/>
      <c r="I30" s="52"/>
      <c r="J30" s="52"/>
      <c r="K30" s="52"/>
      <c r="L30" s="52"/>
      <c r="M30" s="52"/>
      <c r="N30" s="52"/>
      <c r="O30" s="52"/>
      <c r="P30" s="52"/>
      <c r="Q30" s="52"/>
      <c r="R30" s="52"/>
      <c r="S30" s="52"/>
    </row>
    <row r="31" spans="2:19" ht="12.75">
      <c r="B31" s="54"/>
      <c r="C31" s="54"/>
      <c r="E31" s="52"/>
      <c r="F31" s="52"/>
      <c r="G31" s="52"/>
      <c r="H31" s="52"/>
      <c r="I31" s="52"/>
      <c r="J31" s="52"/>
      <c r="K31" s="52"/>
      <c r="L31" s="52"/>
      <c r="M31" s="52"/>
      <c r="N31" s="52"/>
      <c r="O31" s="52"/>
      <c r="P31" s="52"/>
      <c r="Q31" s="52"/>
      <c r="R31" s="52"/>
      <c r="S31" s="52"/>
    </row>
    <row r="32" spans="2:19" ht="12.75">
      <c r="B32" s="54" t="s">
        <v>58</v>
      </c>
      <c r="C32" s="54"/>
      <c r="E32" s="52"/>
      <c r="F32" s="52"/>
      <c r="G32" s="52">
        <v>0</v>
      </c>
      <c r="H32" s="52"/>
      <c r="I32" s="52">
        <v>0</v>
      </c>
      <c r="J32" s="52"/>
      <c r="K32" s="52">
        <v>0</v>
      </c>
      <c r="L32" s="52"/>
      <c r="M32" s="52">
        <v>-1964585</v>
      </c>
      <c r="N32" s="52"/>
      <c r="O32" s="52">
        <f>SUM(E32:M32)</f>
        <v>-1964585</v>
      </c>
      <c r="P32" s="52"/>
      <c r="Q32" s="52">
        <v>-489600</v>
      </c>
      <c r="R32" s="52"/>
      <c r="S32" s="52">
        <f>SUM(O32:Q32)</f>
        <v>-2454185</v>
      </c>
    </row>
    <row r="33" spans="2:19" ht="12.75">
      <c r="B33" s="54"/>
      <c r="C33" s="54"/>
      <c r="E33" s="52"/>
      <c r="F33" s="52"/>
      <c r="G33" s="52"/>
      <c r="H33" s="52"/>
      <c r="I33" s="52"/>
      <c r="J33" s="52"/>
      <c r="K33" s="52"/>
      <c r="L33" s="52"/>
      <c r="M33" s="52"/>
      <c r="N33" s="52"/>
      <c r="O33" s="52"/>
      <c r="P33" s="52"/>
      <c r="Q33" s="52"/>
      <c r="R33" s="52"/>
      <c r="S33" s="52"/>
    </row>
    <row r="34" spans="2:19" ht="12.75">
      <c r="B34" s="54" t="s">
        <v>153</v>
      </c>
      <c r="C34" s="54"/>
      <c r="E34" s="52">
        <v>8500</v>
      </c>
      <c r="F34" s="52"/>
      <c r="G34" s="52">
        <v>0</v>
      </c>
      <c r="H34" s="52"/>
      <c r="I34" s="52">
        <v>0</v>
      </c>
      <c r="J34" s="52"/>
      <c r="K34" s="52">
        <v>0</v>
      </c>
      <c r="L34" s="52"/>
      <c r="M34" s="52">
        <v>0</v>
      </c>
      <c r="N34" s="52"/>
      <c r="O34" s="52">
        <f>SUM(E34:M34)</f>
        <v>8500</v>
      </c>
      <c r="P34" s="52"/>
      <c r="Q34" s="52">
        <v>0</v>
      </c>
      <c r="R34" s="52"/>
      <c r="S34" s="52">
        <f>SUM(O34:Q34)</f>
        <v>8500</v>
      </c>
    </row>
    <row r="35" spans="2:19" ht="12.75">
      <c r="B35" s="54"/>
      <c r="C35" s="54"/>
      <c r="E35" s="52"/>
      <c r="F35" s="52"/>
      <c r="G35" s="52"/>
      <c r="H35" s="52"/>
      <c r="I35" s="52"/>
      <c r="J35" s="52"/>
      <c r="K35" s="52"/>
      <c r="L35" s="52"/>
      <c r="M35" s="52"/>
      <c r="N35" s="52"/>
      <c r="O35" s="52"/>
      <c r="P35" s="52"/>
      <c r="Q35" s="52"/>
      <c r="R35" s="52"/>
      <c r="S35" s="52"/>
    </row>
    <row r="36" spans="2:19" ht="12.75">
      <c r="B36" s="54" t="s">
        <v>269</v>
      </c>
      <c r="E36" s="108">
        <f>SUM(E10:E12)</f>
        <v>0</v>
      </c>
      <c r="F36" s="58"/>
      <c r="G36" s="108">
        <v>-244276</v>
      </c>
      <c r="H36" s="58"/>
      <c r="I36" s="108">
        <v>0</v>
      </c>
      <c r="J36" s="58"/>
      <c r="K36" s="108">
        <v>0</v>
      </c>
      <c r="L36" s="58"/>
      <c r="M36" s="108">
        <v>0</v>
      </c>
      <c r="N36" s="58"/>
      <c r="O36" s="52">
        <f>SUM(E36:M36)</f>
        <v>-244276</v>
      </c>
      <c r="P36" s="58"/>
      <c r="Q36" s="108">
        <v>0</v>
      </c>
      <c r="R36" s="58"/>
      <c r="S36" s="52">
        <f>SUM(O36:Q36)</f>
        <v>-244276</v>
      </c>
    </row>
    <row r="37" spans="5:19" ht="12.75">
      <c r="E37" s="53"/>
      <c r="F37" s="52"/>
      <c r="G37" s="53"/>
      <c r="H37" s="52"/>
      <c r="I37" s="53"/>
      <c r="J37" s="52"/>
      <c r="K37" s="53"/>
      <c r="L37" s="52"/>
      <c r="M37" s="53"/>
      <c r="N37" s="52"/>
      <c r="O37" s="53"/>
      <c r="P37" s="52"/>
      <c r="Q37" s="53"/>
      <c r="R37" s="52"/>
      <c r="S37" s="53"/>
    </row>
    <row r="38" spans="5:19" ht="12.75">
      <c r="E38" s="52"/>
      <c r="F38" s="52"/>
      <c r="G38" s="52"/>
      <c r="H38" s="52"/>
      <c r="I38" s="52"/>
      <c r="J38" s="52"/>
      <c r="K38" s="52"/>
      <c r="L38" s="52"/>
      <c r="M38" s="52"/>
      <c r="N38" s="52"/>
      <c r="O38" s="52"/>
      <c r="P38" s="52"/>
      <c r="Q38" s="52"/>
      <c r="R38" s="52"/>
      <c r="S38" s="52"/>
    </row>
    <row r="39" spans="2:25" ht="12.75">
      <c r="B39" s="54" t="s">
        <v>198</v>
      </c>
      <c r="C39" s="54"/>
      <c r="E39" s="52">
        <f>SUM(E32:E37)+E29+E17+E24</f>
        <v>45476500</v>
      </c>
      <c r="F39" s="52"/>
      <c r="G39" s="52">
        <f>SUM(G32:G37)+G29+G17+G24</f>
        <v>-244276</v>
      </c>
      <c r="H39" s="52"/>
      <c r="I39" s="52">
        <f>SUM(I32:I37)+I29+I17+I24</f>
        <v>70845</v>
      </c>
      <c r="J39" s="52"/>
      <c r="K39" s="52">
        <f>SUM(K32:K37)+K29+K17+K24</f>
        <v>2420834</v>
      </c>
      <c r="L39" s="52"/>
      <c r="M39" s="52">
        <f>SUM(M32:M37)+M29+M17+M24</f>
        <v>12732493</v>
      </c>
      <c r="N39" s="52"/>
      <c r="O39" s="52">
        <f>SUM(O32:O37)+O29+O17+O24</f>
        <v>60456396</v>
      </c>
      <c r="P39" s="52"/>
      <c r="Q39" s="52">
        <f>SUM(Q32:Q37)+Q29+Q17+Q24</f>
        <v>8628587</v>
      </c>
      <c r="R39" s="52"/>
      <c r="S39" s="52">
        <f>SUM(S32:S37)+S29+S17+S24</f>
        <v>69084983</v>
      </c>
      <c r="X39" s="112"/>
      <c r="Y39" s="113"/>
    </row>
    <row r="40" spans="2:25" ht="12.75">
      <c r="B40" s="54"/>
      <c r="C40" s="54"/>
      <c r="E40" s="52"/>
      <c r="F40" s="52"/>
      <c r="G40" s="52"/>
      <c r="H40" s="52"/>
      <c r="I40" s="52"/>
      <c r="J40" s="52"/>
      <c r="K40" s="52"/>
      <c r="L40" s="52"/>
      <c r="M40" s="52"/>
      <c r="N40" s="52"/>
      <c r="O40" s="52"/>
      <c r="P40" s="52"/>
      <c r="Q40" s="52"/>
      <c r="R40" s="52"/>
      <c r="S40" s="52"/>
      <c r="X40" s="112"/>
      <c r="Y40" s="113"/>
    </row>
    <row r="41" spans="2:19" ht="12.75">
      <c r="B41" s="54" t="s">
        <v>199</v>
      </c>
      <c r="C41" s="54"/>
      <c r="E41" s="65"/>
      <c r="F41" s="66"/>
      <c r="G41" s="66"/>
      <c r="H41" s="66"/>
      <c r="I41" s="66"/>
      <c r="J41" s="66"/>
      <c r="K41" s="66"/>
      <c r="L41" s="66"/>
      <c r="M41" s="66"/>
      <c r="N41" s="66"/>
      <c r="O41" s="66"/>
      <c r="P41" s="66"/>
      <c r="Q41" s="66"/>
      <c r="R41" s="66"/>
      <c r="S41" s="57"/>
    </row>
    <row r="42" spans="2:19" ht="12.75">
      <c r="B42" s="54"/>
      <c r="C42" s="54" t="s">
        <v>200</v>
      </c>
      <c r="E42" s="115">
        <v>0</v>
      </c>
      <c r="F42" s="52"/>
      <c r="G42" s="52">
        <v>0</v>
      </c>
      <c r="H42" s="52"/>
      <c r="I42" s="52">
        <v>0</v>
      </c>
      <c r="J42" s="52"/>
      <c r="K42" s="52">
        <v>-421353</v>
      </c>
      <c r="L42" s="52"/>
      <c r="M42" s="52">
        <v>0</v>
      </c>
      <c r="N42" s="52"/>
      <c r="O42" s="52">
        <f>SUM(E42:M42)</f>
        <v>-421353</v>
      </c>
      <c r="P42" s="52"/>
      <c r="Q42" s="52">
        <v>-404829</v>
      </c>
      <c r="R42" s="52"/>
      <c r="S42" s="116">
        <f>SUM(O42:Q42)</f>
        <v>-826182</v>
      </c>
    </row>
    <row r="43" spans="5:19" ht="12.75">
      <c r="E43" s="106"/>
      <c r="F43" s="67"/>
      <c r="G43" s="67"/>
      <c r="H43" s="67"/>
      <c r="I43" s="67"/>
      <c r="J43" s="67"/>
      <c r="K43" s="67"/>
      <c r="L43" s="67"/>
      <c r="M43" s="67"/>
      <c r="N43" s="67"/>
      <c r="O43" s="67"/>
      <c r="P43" s="67"/>
      <c r="Q43" s="67"/>
      <c r="R43" s="67"/>
      <c r="S43" s="107"/>
    </row>
    <row r="44" spans="5:19" ht="12.75">
      <c r="E44" s="58"/>
      <c r="F44" s="58"/>
      <c r="G44" s="58"/>
      <c r="H44" s="58"/>
      <c r="I44" s="58"/>
      <c r="J44" s="58"/>
      <c r="K44" s="58"/>
      <c r="L44" s="58"/>
      <c r="M44" s="58"/>
      <c r="N44" s="58"/>
      <c r="O44" s="58"/>
      <c r="P44" s="58"/>
      <c r="Q44" s="58"/>
      <c r="R44" s="58"/>
      <c r="S44" s="58"/>
    </row>
    <row r="45" spans="2:19" ht="12.75">
      <c r="B45" s="54" t="s">
        <v>270</v>
      </c>
      <c r="E45" s="108">
        <f>SUM(E39:E42)</f>
        <v>45476500</v>
      </c>
      <c r="F45" s="58"/>
      <c r="G45" s="108">
        <f>SUM(G39:G42)</f>
        <v>-244276</v>
      </c>
      <c r="H45" s="108"/>
      <c r="I45" s="108">
        <f>SUM(I39:I42)</f>
        <v>70845</v>
      </c>
      <c r="J45" s="108"/>
      <c r="K45" s="108">
        <f>SUM(K39:K42)</f>
        <v>1999481</v>
      </c>
      <c r="L45" s="58"/>
      <c r="M45" s="108">
        <f>SUM(M39:M42)</f>
        <v>12732493</v>
      </c>
      <c r="N45" s="108"/>
      <c r="O45" s="108">
        <f>SUM(O39:O42)</f>
        <v>60035043</v>
      </c>
      <c r="P45" s="108"/>
      <c r="Q45" s="108">
        <f>SUM(Q39:Q42)</f>
        <v>8223758</v>
      </c>
      <c r="R45" s="108"/>
      <c r="S45" s="108">
        <f>SUM(S39:S42)</f>
        <v>68258801</v>
      </c>
    </row>
    <row r="46" spans="3:19" ht="13.5" thickBot="1">
      <c r="C46" s="161">
        <v>2005</v>
      </c>
      <c r="E46" s="55"/>
      <c r="F46" s="52"/>
      <c r="G46" s="55"/>
      <c r="H46" s="52"/>
      <c r="I46" s="55"/>
      <c r="J46" s="52"/>
      <c r="K46" s="55"/>
      <c r="L46" s="52"/>
      <c r="M46" s="55"/>
      <c r="N46" s="52"/>
      <c r="O46" s="55"/>
      <c r="P46" s="52"/>
      <c r="Q46" s="55"/>
      <c r="R46" s="52"/>
      <c r="S46" s="55"/>
    </row>
    <row r="47" spans="5:24" ht="13.5" thickTop="1">
      <c r="E47" s="52"/>
      <c r="F47" s="52"/>
      <c r="G47" s="52"/>
      <c r="H47" s="52"/>
      <c r="I47" s="52"/>
      <c r="J47" s="52"/>
      <c r="K47" s="52"/>
      <c r="L47" s="52"/>
      <c r="M47" s="52"/>
      <c r="N47" s="52"/>
      <c r="O47" s="52"/>
      <c r="P47" s="52"/>
      <c r="Q47" s="52"/>
      <c r="R47" s="52"/>
      <c r="S47" s="52"/>
      <c r="X47" s="114"/>
    </row>
    <row r="48" spans="5:19" ht="12.75">
      <c r="E48" s="52"/>
      <c r="F48" s="52"/>
      <c r="G48" s="52"/>
      <c r="H48" s="52"/>
      <c r="I48" s="52"/>
      <c r="J48" s="52"/>
      <c r="K48" s="52"/>
      <c r="L48" s="52"/>
      <c r="M48" s="52"/>
      <c r="N48" s="52"/>
      <c r="O48" s="52"/>
      <c r="P48" s="52"/>
      <c r="Q48" s="52"/>
      <c r="R48" s="52"/>
      <c r="S48" s="52"/>
    </row>
    <row r="49" spans="2:3" ht="12.75">
      <c r="B49" s="54"/>
      <c r="C49" s="54"/>
    </row>
    <row r="50" spans="5:19" ht="12.75">
      <c r="E50" s="58"/>
      <c r="F50" s="58"/>
      <c r="G50" s="58"/>
      <c r="H50" s="58"/>
      <c r="I50" s="58"/>
      <c r="J50" s="58"/>
      <c r="K50" s="58"/>
      <c r="L50" s="58"/>
      <c r="M50" s="58"/>
      <c r="N50" s="58"/>
      <c r="O50" s="58"/>
      <c r="P50" s="58"/>
      <c r="Q50" s="58"/>
      <c r="R50" s="58"/>
      <c r="S50" s="58"/>
    </row>
    <row r="51" spans="2:19" ht="12.75">
      <c r="B51" s="54" t="s">
        <v>201</v>
      </c>
      <c r="E51" s="108">
        <v>45476500</v>
      </c>
      <c r="F51" s="58"/>
      <c r="G51" s="108">
        <v>-244276</v>
      </c>
      <c r="H51" s="108"/>
      <c r="I51" s="108">
        <v>70845</v>
      </c>
      <c r="J51" s="108"/>
      <c r="K51" s="108">
        <v>1999481</v>
      </c>
      <c r="L51" s="108"/>
      <c r="M51" s="108">
        <v>12732493</v>
      </c>
      <c r="N51" s="108"/>
      <c r="O51" s="108">
        <v>60035043</v>
      </c>
      <c r="P51" s="108"/>
      <c r="Q51" s="108">
        <v>8223758</v>
      </c>
      <c r="R51" s="108"/>
      <c r="S51" s="108">
        <v>68258801</v>
      </c>
    </row>
    <row r="52" spans="2:19" ht="12.75">
      <c r="B52" s="54"/>
      <c r="E52" s="108"/>
      <c r="F52" s="58"/>
      <c r="G52" s="108"/>
      <c r="H52" s="58"/>
      <c r="I52" s="108"/>
      <c r="J52" s="58"/>
      <c r="K52" s="108"/>
      <c r="L52" s="58"/>
      <c r="M52" s="108"/>
      <c r="N52" s="58"/>
      <c r="O52" s="108"/>
      <c r="P52" s="58"/>
      <c r="Q52" s="58"/>
      <c r="R52" s="58"/>
      <c r="S52" s="108"/>
    </row>
    <row r="53" spans="2:19" ht="12.75">
      <c r="B53" s="54"/>
      <c r="C53" s="54"/>
      <c r="E53" s="65"/>
      <c r="F53" s="66"/>
      <c r="G53" s="66"/>
      <c r="H53" s="66"/>
      <c r="I53" s="66"/>
      <c r="J53" s="66"/>
      <c r="K53" s="66"/>
      <c r="L53" s="66"/>
      <c r="M53" s="66"/>
      <c r="N53" s="66"/>
      <c r="O53" s="66"/>
      <c r="P53" s="66"/>
      <c r="Q53" s="66"/>
      <c r="R53" s="66"/>
      <c r="S53" s="57"/>
    </row>
    <row r="54" spans="2:19" ht="12.75">
      <c r="B54" s="54" t="s">
        <v>163</v>
      </c>
      <c r="C54" s="54"/>
      <c r="E54" s="115">
        <v>0</v>
      </c>
      <c r="F54" s="52"/>
      <c r="G54" s="52">
        <v>0</v>
      </c>
      <c r="H54" s="52"/>
      <c r="I54" s="52">
        <f>+I68-I51</f>
        <v>-33017</v>
      </c>
      <c r="J54" s="52"/>
      <c r="K54" s="52">
        <v>0</v>
      </c>
      <c r="L54" s="52"/>
      <c r="M54" s="52">
        <v>0</v>
      </c>
      <c r="N54" s="52"/>
      <c r="O54" s="52">
        <f>SUM(E54:M54)</f>
        <v>-33017</v>
      </c>
      <c r="P54" s="52"/>
      <c r="Q54" s="52">
        <v>0</v>
      </c>
      <c r="R54" s="52"/>
      <c r="S54" s="116">
        <f>SUM(O54:Q54)</f>
        <v>-33017</v>
      </c>
    </row>
    <row r="55" spans="5:19" ht="12.75">
      <c r="E55" s="106"/>
      <c r="F55" s="67"/>
      <c r="G55" s="67"/>
      <c r="H55" s="67"/>
      <c r="I55" s="67"/>
      <c r="J55" s="67"/>
      <c r="K55" s="67"/>
      <c r="L55" s="67"/>
      <c r="M55" s="67"/>
      <c r="N55" s="67"/>
      <c r="O55" s="67"/>
      <c r="P55" s="67"/>
      <c r="Q55" s="67"/>
      <c r="R55" s="67"/>
      <c r="S55" s="107"/>
    </row>
    <row r="56" spans="2:19" ht="12.75">
      <c r="B56" s="54" t="s">
        <v>202</v>
      </c>
      <c r="E56" s="108">
        <f>SUM(E53:E55)</f>
        <v>0</v>
      </c>
      <c r="F56" s="58"/>
      <c r="G56" s="108">
        <f>SUM(G53:G55)</f>
        <v>0</v>
      </c>
      <c r="H56" s="108"/>
      <c r="I56" s="108">
        <f>SUM(I53:I55)</f>
        <v>-33017</v>
      </c>
      <c r="J56" s="108"/>
      <c r="K56" s="108">
        <f>SUM(K53:K55)</f>
        <v>0</v>
      </c>
      <c r="L56" s="108"/>
      <c r="M56" s="108">
        <f>SUM(M53:M55)</f>
        <v>0</v>
      </c>
      <c r="N56" s="108"/>
      <c r="O56" s="108">
        <f>SUM(O53:O55)</f>
        <v>-33017</v>
      </c>
      <c r="P56" s="108"/>
      <c r="Q56" s="108">
        <f>SUM(Q53:Q55)</f>
        <v>0</v>
      </c>
      <c r="R56" s="108"/>
      <c r="S56" s="108">
        <f>SUM(S53:S55)</f>
        <v>-33017</v>
      </c>
    </row>
    <row r="57" spans="5:19" ht="12.75">
      <c r="E57" s="58"/>
      <c r="F57" s="58"/>
      <c r="G57" s="58"/>
      <c r="H57" s="58"/>
      <c r="I57" s="58"/>
      <c r="J57" s="58"/>
      <c r="K57" s="58"/>
      <c r="L57" s="58"/>
      <c r="M57" s="58"/>
      <c r="N57" s="58"/>
      <c r="O57" s="58"/>
      <c r="P57" s="58"/>
      <c r="Q57" s="58"/>
      <c r="R57" s="58"/>
      <c r="S57" s="58"/>
    </row>
    <row r="58" spans="2:19" ht="12.75">
      <c r="B58" s="54" t="str">
        <f>+B27</f>
        <v>Net profit for the year</v>
      </c>
      <c r="C58" s="54"/>
      <c r="E58" s="52">
        <v>0</v>
      </c>
      <c r="F58" s="52"/>
      <c r="G58" s="52">
        <v>0</v>
      </c>
      <c r="H58" s="52"/>
      <c r="I58" s="52">
        <v>0</v>
      </c>
      <c r="J58" s="52"/>
      <c r="K58" s="52">
        <v>0</v>
      </c>
      <c r="L58" s="52"/>
      <c r="M58" s="52">
        <v>1992152.5757408938</v>
      </c>
      <c r="N58" s="52"/>
      <c r="O58" s="52">
        <f>SUM(E58:M58)</f>
        <v>1992152.5757408938</v>
      </c>
      <c r="P58" s="52"/>
      <c r="Q58" s="52">
        <v>-894630</v>
      </c>
      <c r="R58" s="52"/>
      <c r="S58" s="52">
        <f>SUM(O58:Q58)</f>
        <v>1097522.5757408938</v>
      </c>
    </row>
    <row r="59" spans="5:19" ht="12.75">
      <c r="E59" s="53"/>
      <c r="F59" s="52"/>
      <c r="G59" s="53"/>
      <c r="H59" s="52"/>
      <c r="I59" s="53"/>
      <c r="J59" s="52"/>
      <c r="K59" s="53"/>
      <c r="L59" s="52"/>
      <c r="M59" s="53"/>
      <c r="N59" s="52"/>
      <c r="O59" s="53"/>
      <c r="P59" s="52"/>
      <c r="Q59" s="53"/>
      <c r="R59" s="52"/>
      <c r="S59" s="53"/>
    </row>
    <row r="60" spans="2:19" ht="12.75">
      <c r="B60" s="54" t="s">
        <v>236</v>
      </c>
      <c r="C60" s="54"/>
      <c r="E60" s="52">
        <f>SUM(E56:E59)</f>
        <v>0</v>
      </c>
      <c r="F60" s="52"/>
      <c r="G60" s="52">
        <f>SUM(G56:G59)</f>
        <v>0</v>
      </c>
      <c r="H60" s="52"/>
      <c r="I60" s="52">
        <f>SUM(I56:I59)</f>
        <v>-33017</v>
      </c>
      <c r="J60" s="52"/>
      <c r="K60" s="52">
        <f>SUM(K56:K59)</f>
        <v>0</v>
      </c>
      <c r="L60" s="52"/>
      <c r="M60" s="52">
        <f>SUM(M56:M59)</f>
        <v>1992152.5757408938</v>
      </c>
      <c r="N60" s="52"/>
      <c r="O60" s="52">
        <f>SUM(O56:O59)</f>
        <v>1959135.5757408938</v>
      </c>
      <c r="P60" s="52"/>
      <c r="Q60" s="52">
        <f>SUM(Q56:Q59)</f>
        <v>-894630</v>
      </c>
      <c r="R60" s="52"/>
      <c r="S60" s="52">
        <f>SUM(S56:S59)</f>
        <v>1064505.5757408938</v>
      </c>
    </row>
    <row r="61" spans="2:19" ht="12.75">
      <c r="B61" s="54"/>
      <c r="C61" s="54" t="str">
        <f>+C30</f>
        <v>the year</v>
      </c>
      <c r="E61" s="52"/>
      <c r="F61" s="52"/>
      <c r="G61" s="52"/>
      <c r="H61" s="52"/>
      <c r="I61" s="52"/>
      <c r="J61" s="52"/>
      <c r="K61" s="52"/>
      <c r="L61" s="52"/>
      <c r="M61" s="52"/>
      <c r="N61" s="52"/>
      <c r="O61" s="52"/>
      <c r="P61" s="52"/>
      <c r="Q61" s="52"/>
      <c r="R61" s="52"/>
      <c r="S61" s="52"/>
    </row>
    <row r="62" spans="2:19" ht="12.75">
      <c r="B62" s="54"/>
      <c r="C62" s="54"/>
      <c r="E62" s="52"/>
      <c r="F62" s="52"/>
      <c r="G62" s="52"/>
      <c r="H62" s="52"/>
      <c r="I62" s="52"/>
      <c r="J62" s="52"/>
      <c r="K62" s="52"/>
      <c r="L62" s="52"/>
      <c r="M62" s="52"/>
      <c r="N62" s="52"/>
      <c r="O62" s="52"/>
      <c r="P62" s="52"/>
      <c r="Q62" s="52"/>
      <c r="R62" s="52"/>
      <c r="S62" s="52"/>
    </row>
    <row r="63" spans="2:19" ht="12.75">
      <c r="B63" s="54" t="s">
        <v>251</v>
      </c>
      <c r="E63" s="108">
        <v>0</v>
      </c>
      <c r="F63" s="58"/>
      <c r="G63" s="108">
        <v>0</v>
      </c>
      <c r="H63" s="58"/>
      <c r="I63" s="108">
        <v>0</v>
      </c>
      <c r="J63" s="58"/>
      <c r="K63" s="108">
        <v>0</v>
      </c>
      <c r="L63" s="58"/>
      <c r="M63" s="108">
        <v>-1944344</v>
      </c>
      <c r="N63" s="58"/>
      <c r="O63" s="52">
        <f>SUM(E63:M63)</f>
        <v>-1944344</v>
      </c>
      <c r="P63" s="58"/>
      <c r="Q63" s="108">
        <v>-136800</v>
      </c>
      <c r="R63" s="58"/>
      <c r="S63" s="52">
        <f>SUM(O63:Q63)</f>
        <v>-2081144</v>
      </c>
    </row>
    <row r="64" spans="2:19" ht="12.75">
      <c r="B64" s="54"/>
      <c r="C64" s="54"/>
      <c r="E64" s="52"/>
      <c r="F64" s="52"/>
      <c r="G64" s="52"/>
      <c r="H64" s="52"/>
      <c r="I64" s="52"/>
      <c r="J64" s="52"/>
      <c r="K64" s="52"/>
      <c r="L64" s="52"/>
      <c r="M64" s="52"/>
      <c r="N64" s="52"/>
      <c r="O64" s="52"/>
      <c r="P64" s="52"/>
      <c r="Q64" s="52"/>
      <c r="R64" s="52"/>
      <c r="S64" s="52"/>
    </row>
    <row r="65" spans="2:19" ht="12.75">
      <c r="B65" s="54" t="str">
        <f>+B36</f>
        <v>Repurchased during the year</v>
      </c>
      <c r="E65" s="108">
        <f>SUM(E50:E50)</f>
        <v>0</v>
      </c>
      <c r="F65" s="58"/>
      <c r="G65" s="108">
        <f>+G68-G51</f>
        <v>-296053</v>
      </c>
      <c r="H65" s="58"/>
      <c r="I65" s="108">
        <v>0</v>
      </c>
      <c r="J65" s="58"/>
      <c r="K65" s="108">
        <v>0</v>
      </c>
      <c r="L65" s="58"/>
      <c r="M65" s="108">
        <v>0</v>
      </c>
      <c r="N65" s="58"/>
      <c r="O65" s="52">
        <f>SUM(E65:M65)</f>
        <v>-296053</v>
      </c>
      <c r="P65" s="58"/>
      <c r="Q65" s="108">
        <v>0</v>
      </c>
      <c r="R65" s="58"/>
      <c r="S65" s="52">
        <f>SUM(O65:Q65)</f>
        <v>-296053</v>
      </c>
    </row>
    <row r="66" spans="5:19" ht="12.75">
      <c r="E66" s="53"/>
      <c r="F66" s="52"/>
      <c r="G66" s="53"/>
      <c r="H66" s="52"/>
      <c r="I66" s="53"/>
      <c r="J66" s="52"/>
      <c r="K66" s="53"/>
      <c r="L66" s="52"/>
      <c r="M66" s="53"/>
      <c r="N66" s="52"/>
      <c r="O66" s="53"/>
      <c r="P66" s="52"/>
      <c r="Q66" s="53"/>
      <c r="R66" s="52"/>
      <c r="S66" s="53"/>
    </row>
    <row r="67" spans="5:19" ht="12.75">
      <c r="E67" s="52"/>
      <c r="F67" s="52"/>
      <c r="G67" s="52"/>
      <c r="H67" s="52"/>
      <c r="I67" s="52"/>
      <c r="J67" s="52"/>
      <c r="K67" s="52"/>
      <c r="L67" s="52"/>
      <c r="M67" s="52"/>
      <c r="N67" s="52"/>
      <c r="O67" s="52"/>
      <c r="P67" s="52"/>
      <c r="Q67" s="52"/>
      <c r="R67" s="52"/>
      <c r="S67" s="52"/>
    </row>
    <row r="68" spans="2:25" ht="12.75">
      <c r="B68" s="54" t="s">
        <v>271</v>
      </c>
      <c r="C68" s="54"/>
      <c r="E68" s="52">
        <f>SUM(E60:E66)+E51</f>
        <v>45476500</v>
      </c>
      <c r="F68" s="52"/>
      <c r="G68" s="52">
        <v>-540329</v>
      </c>
      <c r="H68" s="52"/>
      <c r="I68" s="52">
        <v>37828</v>
      </c>
      <c r="J68" s="52"/>
      <c r="K68" s="52">
        <f>SUM(K60:K66)+K51</f>
        <v>1999481</v>
      </c>
      <c r="L68" s="52"/>
      <c r="M68" s="52">
        <f>SUM(M60:M66)+M51</f>
        <v>12780301.575740894</v>
      </c>
      <c r="N68" s="52"/>
      <c r="O68" s="52">
        <f>SUM(O60:O66)+O51</f>
        <v>59753781.575740896</v>
      </c>
      <c r="P68" s="52"/>
      <c r="Q68" s="52">
        <f>SUM(Q60:Q66)+Q51</f>
        <v>7192328</v>
      </c>
      <c r="R68" s="52"/>
      <c r="S68" s="52">
        <f>SUM(S60:S66)+S51</f>
        <v>66946109.575740896</v>
      </c>
      <c r="X68" s="112"/>
      <c r="Y68" s="114"/>
    </row>
    <row r="69" spans="5:19" ht="13.5" thickBot="1">
      <c r="E69" s="55"/>
      <c r="F69" s="52"/>
      <c r="G69" s="55"/>
      <c r="H69" s="52"/>
      <c r="I69" s="55"/>
      <c r="J69" s="52"/>
      <c r="K69" s="55"/>
      <c r="L69" s="52"/>
      <c r="M69" s="55"/>
      <c r="N69" s="52"/>
      <c r="O69" s="55"/>
      <c r="P69" s="52"/>
      <c r="Q69" s="55"/>
      <c r="R69" s="52"/>
      <c r="S69" s="55"/>
    </row>
    <row r="70" spans="5:19" ht="13.5" thickTop="1">
      <c r="E70" s="52"/>
      <c r="F70" s="52"/>
      <c r="G70" s="52"/>
      <c r="H70" s="52"/>
      <c r="I70" s="52"/>
      <c r="J70" s="52"/>
      <c r="K70" s="52"/>
      <c r="L70" s="52"/>
      <c r="M70" s="52"/>
      <c r="N70" s="52"/>
      <c r="O70" s="52"/>
      <c r="P70" s="52"/>
      <c r="Q70" s="52"/>
      <c r="R70" s="52"/>
      <c r="S70" s="52"/>
    </row>
    <row r="71" spans="2:23" ht="15">
      <c r="B71" s="3" t="s">
        <v>168</v>
      </c>
      <c r="E71" s="52"/>
      <c r="F71" s="52"/>
      <c r="G71" s="52"/>
      <c r="H71" s="52"/>
      <c r="I71" s="52"/>
      <c r="K71" s="52"/>
      <c r="L71" s="52"/>
      <c r="M71" s="52"/>
      <c r="N71" s="52"/>
      <c r="O71" s="52"/>
      <c r="P71" s="52"/>
      <c r="Q71" s="52"/>
      <c r="R71" s="52"/>
      <c r="S71" s="52"/>
      <c r="T71" s="52"/>
      <c r="U71" s="52"/>
      <c r="V71" s="52"/>
      <c r="W71" s="52"/>
    </row>
    <row r="72" spans="2:23" ht="15">
      <c r="B72" s="3" t="s">
        <v>178</v>
      </c>
      <c r="E72" s="52"/>
      <c r="F72" s="52"/>
      <c r="G72" s="52"/>
      <c r="H72" s="52"/>
      <c r="I72" s="52"/>
      <c r="K72" s="52"/>
      <c r="L72" s="52"/>
      <c r="M72" s="52"/>
      <c r="N72" s="52"/>
      <c r="O72" s="52"/>
      <c r="P72" s="52"/>
      <c r="Q72" s="52"/>
      <c r="R72" s="52"/>
      <c r="S72" s="52"/>
      <c r="T72" s="52"/>
      <c r="U72" s="52"/>
      <c r="V72" s="52"/>
      <c r="W72" s="52"/>
    </row>
    <row r="73" spans="5:23" ht="12.75">
      <c r="E73" s="52"/>
      <c r="F73" s="52"/>
      <c r="G73" s="52"/>
      <c r="H73" s="52"/>
      <c r="I73" s="52"/>
      <c r="K73" s="52"/>
      <c r="L73" s="52"/>
      <c r="M73" s="52"/>
      <c r="N73" s="52"/>
      <c r="O73" s="52"/>
      <c r="P73" s="52"/>
      <c r="Q73" s="52"/>
      <c r="R73" s="52"/>
      <c r="S73" s="52"/>
      <c r="T73" s="52"/>
      <c r="U73" s="52"/>
      <c r="V73" s="52"/>
      <c r="W73" s="52"/>
    </row>
    <row r="88" spans="1:20" ht="12.75">
      <c r="A88" s="173"/>
      <c r="B88" s="174"/>
      <c r="C88" s="174"/>
      <c r="D88" s="174"/>
      <c r="E88" s="174"/>
      <c r="F88" s="174"/>
      <c r="G88" s="174"/>
      <c r="H88" s="174"/>
      <c r="I88" s="174"/>
      <c r="J88" s="174"/>
      <c r="K88" s="174"/>
      <c r="L88" s="174"/>
      <c r="M88" s="174"/>
      <c r="N88" s="174"/>
      <c r="O88" s="174"/>
      <c r="P88" s="174"/>
      <c r="Q88" s="174"/>
      <c r="R88" s="174"/>
      <c r="S88" s="174"/>
      <c r="T88" s="174"/>
    </row>
  </sheetData>
  <mergeCells count="3">
    <mergeCell ref="G9:M9"/>
    <mergeCell ref="G10:K10"/>
    <mergeCell ref="A88:T88"/>
  </mergeCells>
  <printOptions horizontalCentered="1"/>
  <pageMargins left="0.7" right="0.34" top="1" bottom="1" header="0.5" footer="0.5"/>
  <pageSetup horizontalDpi="300" verticalDpi="300" orientation="portrait" paperSize="9" scale="61" r:id="rId1"/>
</worksheet>
</file>

<file path=xl/worksheets/sheet5.xml><?xml version="1.0" encoding="utf-8"?>
<worksheet xmlns="http://schemas.openxmlformats.org/spreadsheetml/2006/main" xmlns:r="http://schemas.openxmlformats.org/officeDocument/2006/relationships">
  <dimension ref="B2:S501"/>
  <sheetViews>
    <sheetView tabSelected="1" zoomScale="70" zoomScaleNormal="70" workbookViewId="0" topLeftCell="A456">
      <selection activeCell="C474" sqref="C474"/>
    </sheetView>
  </sheetViews>
  <sheetFormatPr defaultColWidth="8.88671875" defaultRowHeight="15"/>
  <cols>
    <col min="1" max="1" width="2.77734375" style="0" customWidth="1"/>
    <col min="2" max="2" width="5.3359375" style="0" customWidth="1"/>
    <col min="3" max="3" width="3.10546875" style="0" customWidth="1"/>
    <col min="4" max="4" width="2.88671875" style="0" customWidth="1"/>
    <col min="5" max="5" width="9.21484375" style="0" customWidth="1"/>
    <col min="6" max="6" width="5.77734375" style="0" customWidth="1"/>
    <col min="7" max="7" width="11.99609375" style="0" customWidth="1"/>
    <col min="8" max="8" width="2.10546875" style="0" customWidth="1"/>
    <col min="9" max="9" width="14.6640625" style="0" customWidth="1"/>
    <col min="10" max="10" width="3.77734375" style="0" customWidth="1"/>
    <col min="11" max="11" width="13.5546875" style="0" customWidth="1"/>
    <col min="12" max="12" width="1.88671875" style="0" customWidth="1"/>
    <col min="13" max="13" width="12.3359375" style="0" customWidth="1"/>
    <col min="14" max="14" width="1.99609375" style="0" customWidth="1"/>
    <col min="15" max="15" width="12.4453125" style="0" customWidth="1"/>
    <col min="16" max="16" width="1.4375" style="0" customWidth="1"/>
    <col min="17" max="17" width="12.3359375" style="0" customWidth="1"/>
    <col min="18" max="18" width="3.3359375" style="0" customWidth="1"/>
    <col min="19" max="19" width="12.3359375" style="0" customWidth="1"/>
    <col min="20" max="20" width="11.88671875" style="0" customWidth="1"/>
    <col min="22" max="22" width="6.3359375" style="0" customWidth="1"/>
  </cols>
  <sheetData>
    <row r="2" ht="15.75">
      <c r="B2" s="2" t="s">
        <v>3</v>
      </c>
    </row>
    <row r="3" ht="15">
      <c r="B3" s="10" t="s">
        <v>2</v>
      </c>
    </row>
    <row r="4" ht="15">
      <c r="B4" s="10"/>
    </row>
    <row r="5" ht="15.75">
      <c r="B5" s="28" t="s">
        <v>65</v>
      </c>
    </row>
    <row r="7" spans="2:18" ht="15">
      <c r="B7" s="14" t="s">
        <v>66</v>
      </c>
      <c r="C7" s="32"/>
      <c r="D7" s="32"/>
      <c r="E7" s="32"/>
      <c r="F7" s="32"/>
      <c r="G7" s="32"/>
      <c r="H7" s="32"/>
      <c r="I7" s="32"/>
      <c r="J7" s="32"/>
      <c r="K7" s="32"/>
      <c r="L7" s="32"/>
      <c r="M7" s="32"/>
      <c r="N7" s="32"/>
      <c r="O7" s="32"/>
      <c r="P7" s="32"/>
      <c r="Q7" s="32"/>
      <c r="R7" s="32"/>
    </row>
    <row r="8" spans="3:18" ht="15">
      <c r="C8" s="175"/>
      <c r="D8" s="175"/>
      <c r="E8" s="175"/>
      <c r="F8" s="175"/>
      <c r="G8" s="175"/>
      <c r="H8" s="175"/>
      <c r="I8" s="175"/>
      <c r="J8" s="175"/>
      <c r="K8" s="175"/>
      <c r="L8" s="175"/>
      <c r="M8" s="175"/>
      <c r="N8" s="175"/>
      <c r="O8" s="175"/>
      <c r="P8" s="69"/>
      <c r="Q8" s="69"/>
      <c r="R8" s="69"/>
    </row>
    <row r="77" spans="2:18" ht="15">
      <c r="B77" s="1"/>
      <c r="C77" s="1"/>
      <c r="D77" s="1"/>
      <c r="E77" s="1"/>
      <c r="F77" s="1"/>
      <c r="G77" s="1"/>
      <c r="H77" s="1"/>
      <c r="I77" s="1"/>
      <c r="J77" s="1"/>
      <c r="K77" s="1"/>
      <c r="L77" s="1"/>
      <c r="M77" s="1"/>
      <c r="N77" s="1"/>
      <c r="O77" s="1"/>
      <c r="P77" s="1"/>
      <c r="Q77" s="1"/>
      <c r="R77" s="1"/>
    </row>
    <row r="78" spans="2:18" ht="15">
      <c r="B78" s="1"/>
      <c r="C78" s="1"/>
      <c r="D78" s="1"/>
      <c r="E78" s="1"/>
      <c r="F78" s="1"/>
      <c r="G78" s="1"/>
      <c r="H78" s="1"/>
      <c r="I78" s="1"/>
      <c r="J78" s="1"/>
      <c r="K78" s="1"/>
      <c r="L78" s="1"/>
      <c r="M78" s="1"/>
      <c r="N78" s="1"/>
      <c r="O78" s="1"/>
      <c r="P78" s="1"/>
      <c r="Q78" s="1"/>
      <c r="R78" s="1"/>
    </row>
    <row r="79" spans="2:18" ht="15">
      <c r="B79" s="1"/>
      <c r="C79" s="1"/>
      <c r="D79" s="1"/>
      <c r="E79" s="1"/>
      <c r="F79" s="1"/>
      <c r="G79" s="1"/>
      <c r="H79" s="1"/>
      <c r="I79" s="1"/>
      <c r="J79" s="1"/>
      <c r="K79" s="1"/>
      <c r="L79" s="1"/>
      <c r="M79" s="1"/>
      <c r="N79" s="1"/>
      <c r="O79" s="1"/>
      <c r="P79" s="1"/>
      <c r="Q79" s="1"/>
      <c r="R79" s="1"/>
    </row>
    <row r="80" spans="2:18" ht="15">
      <c r="B80" s="1"/>
      <c r="C80" s="1"/>
      <c r="D80" s="1"/>
      <c r="E80" s="1"/>
      <c r="F80" s="1"/>
      <c r="G80" s="1"/>
      <c r="H80" s="1"/>
      <c r="I80" s="1"/>
      <c r="J80" s="1"/>
      <c r="K80" s="1"/>
      <c r="L80" s="1"/>
      <c r="M80" s="1"/>
      <c r="N80" s="1"/>
      <c r="O80" s="1"/>
      <c r="P80" s="1"/>
      <c r="Q80" s="1"/>
      <c r="R80" s="1"/>
    </row>
    <row r="81" spans="2:18" ht="15">
      <c r="B81" s="1"/>
      <c r="C81" s="1"/>
      <c r="D81" s="1"/>
      <c r="E81" s="1"/>
      <c r="F81" s="1"/>
      <c r="G81" s="1"/>
      <c r="H81" s="1"/>
      <c r="I81" s="1"/>
      <c r="J81" s="1"/>
      <c r="K81" s="1"/>
      <c r="L81" s="1"/>
      <c r="M81" s="1"/>
      <c r="N81" s="1"/>
      <c r="O81" s="1"/>
      <c r="P81" s="1"/>
      <c r="Q81" s="1"/>
      <c r="R81" s="1"/>
    </row>
    <row r="82" spans="2:18" ht="15">
      <c r="B82" s="1"/>
      <c r="C82" s="1"/>
      <c r="D82" s="1"/>
      <c r="E82" s="1"/>
      <c r="F82" s="1"/>
      <c r="G82" s="1"/>
      <c r="H82" s="1"/>
      <c r="I82" s="1"/>
      <c r="J82" s="1"/>
      <c r="K82" s="1"/>
      <c r="L82" s="1"/>
      <c r="M82" s="1"/>
      <c r="N82" s="1"/>
      <c r="O82" s="1"/>
      <c r="P82" s="1"/>
      <c r="Q82" s="1"/>
      <c r="R82" s="1"/>
    </row>
    <row r="83" spans="2:18" ht="15">
      <c r="B83" s="168"/>
      <c r="C83" s="168"/>
      <c r="D83" s="168"/>
      <c r="E83" s="168"/>
      <c r="F83" s="168"/>
      <c r="G83" s="168"/>
      <c r="H83" s="168"/>
      <c r="I83" s="168"/>
      <c r="J83" s="168"/>
      <c r="K83" s="168"/>
      <c r="L83" s="168"/>
      <c r="M83" s="168"/>
      <c r="N83" s="168"/>
      <c r="O83" s="168"/>
      <c r="P83" s="168"/>
      <c r="Q83" s="168"/>
      <c r="R83" s="168"/>
    </row>
    <row r="84" spans="2:18" ht="15">
      <c r="B84" s="1"/>
      <c r="C84" s="1"/>
      <c r="D84" s="1"/>
      <c r="E84" s="1"/>
      <c r="F84" s="1"/>
      <c r="G84" s="1"/>
      <c r="H84" s="1"/>
      <c r="I84" s="1"/>
      <c r="J84" s="1"/>
      <c r="K84" s="1"/>
      <c r="L84" s="1"/>
      <c r="M84" s="1"/>
      <c r="N84" s="1"/>
      <c r="O84" s="1"/>
      <c r="P84" s="1"/>
      <c r="Q84" s="1"/>
      <c r="R84" s="1"/>
    </row>
    <row r="102" spans="2:3" ht="15.75">
      <c r="B102" s="14" t="s">
        <v>67</v>
      </c>
      <c r="C102" s="28" t="s">
        <v>222</v>
      </c>
    </row>
    <row r="103" ht="15">
      <c r="C103" t="s">
        <v>223</v>
      </c>
    </row>
    <row r="105" spans="3:13" ht="15">
      <c r="C105" s="32"/>
      <c r="D105" s="32"/>
      <c r="E105" s="32"/>
      <c r="F105" s="32"/>
      <c r="G105" s="32"/>
      <c r="H105" s="32"/>
      <c r="I105" s="1" t="s">
        <v>224</v>
      </c>
      <c r="J105" s="32"/>
      <c r="K105" s="1" t="s">
        <v>225</v>
      </c>
      <c r="L105" s="32"/>
      <c r="M105" s="1" t="s">
        <v>226</v>
      </c>
    </row>
    <row r="106" spans="3:13" ht="15">
      <c r="C106" s="32"/>
      <c r="D106" s="32"/>
      <c r="E106" s="32"/>
      <c r="F106" s="32"/>
      <c r="G106" s="32"/>
      <c r="H106" s="32"/>
      <c r="I106" s="140" t="s">
        <v>227</v>
      </c>
      <c r="J106" s="32"/>
      <c r="K106" s="140"/>
      <c r="L106" s="32"/>
      <c r="M106" s="140"/>
    </row>
    <row r="107" spans="3:13" ht="15">
      <c r="C107" s="32"/>
      <c r="D107" s="32"/>
      <c r="E107" s="32"/>
      <c r="F107" s="32"/>
      <c r="G107" s="32"/>
      <c r="H107" s="32"/>
      <c r="I107" s="9" t="s">
        <v>156</v>
      </c>
      <c r="J107" s="32"/>
      <c r="K107" s="9" t="s">
        <v>156</v>
      </c>
      <c r="L107" s="32"/>
      <c r="M107" s="9" t="s">
        <v>156</v>
      </c>
    </row>
    <row r="108" spans="3:13" ht="15">
      <c r="C108" s="141" t="s">
        <v>228</v>
      </c>
      <c r="D108" s="32"/>
      <c r="E108" s="32"/>
      <c r="F108" s="32"/>
      <c r="G108" s="32"/>
      <c r="H108" s="32"/>
      <c r="I108" s="32"/>
      <c r="J108" s="32"/>
      <c r="K108" s="32"/>
      <c r="L108" s="32"/>
      <c r="M108" s="32"/>
    </row>
    <row r="109" spans="3:13" ht="15">
      <c r="C109" s="32" t="s">
        <v>237</v>
      </c>
      <c r="D109" s="32"/>
      <c r="E109" s="32"/>
      <c r="F109" s="32"/>
      <c r="G109" s="32"/>
      <c r="H109" s="45"/>
      <c r="I109" s="45">
        <v>24413246</v>
      </c>
      <c r="J109" s="32"/>
      <c r="K109" s="45">
        <v>-5540443</v>
      </c>
      <c r="L109" s="45"/>
      <c r="M109" s="45">
        <f aca="true" t="shared" si="0" ref="M109:M114">SUM(I109:K109)</f>
        <v>18872803</v>
      </c>
    </row>
    <row r="110" spans="3:13" ht="15">
      <c r="C110" s="32" t="s">
        <v>229</v>
      </c>
      <c r="D110" s="32"/>
      <c r="E110" s="32"/>
      <c r="F110" s="32"/>
      <c r="G110" s="32"/>
      <c r="H110" s="45"/>
      <c r="I110" s="45">
        <v>1753427</v>
      </c>
      <c r="J110" s="32"/>
      <c r="K110" s="45">
        <v>3130335</v>
      </c>
      <c r="L110" s="45"/>
      <c r="M110" s="45">
        <f t="shared" si="0"/>
        <v>4883762</v>
      </c>
    </row>
    <row r="111" spans="3:13" ht="15">
      <c r="C111" s="32" t="s">
        <v>232</v>
      </c>
      <c r="D111" s="32"/>
      <c r="E111" s="32"/>
      <c r="F111" s="32"/>
      <c r="G111" s="32"/>
      <c r="H111" s="45"/>
      <c r="I111" s="45">
        <v>0</v>
      </c>
      <c r="J111" s="32"/>
      <c r="K111" s="45">
        <v>1540443</v>
      </c>
      <c r="L111" s="45"/>
      <c r="M111" s="45">
        <f t="shared" si="0"/>
        <v>1540443</v>
      </c>
    </row>
    <row r="112" spans="3:13" ht="15">
      <c r="C112" s="32" t="s">
        <v>238</v>
      </c>
      <c r="D112" s="32"/>
      <c r="E112" s="32"/>
      <c r="F112" s="32"/>
      <c r="G112" s="32"/>
      <c r="H112" s="45"/>
      <c r="I112" s="147">
        <v>2420834</v>
      </c>
      <c r="J112" s="32"/>
      <c r="K112" s="147">
        <v>-421353</v>
      </c>
      <c r="L112" s="45"/>
      <c r="M112" s="45">
        <f t="shared" si="0"/>
        <v>1999481</v>
      </c>
    </row>
    <row r="113" spans="3:13" ht="15">
      <c r="C113" t="s">
        <v>239</v>
      </c>
      <c r="I113" s="119">
        <v>8628587</v>
      </c>
      <c r="K113" s="119">
        <v>-404829</v>
      </c>
      <c r="M113" s="45">
        <f t="shared" si="0"/>
        <v>8223758</v>
      </c>
    </row>
    <row r="114" spans="3:13" ht="15">
      <c r="C114" t="s">
        <v>155</v>
      </c>
      <c r="I114" s="119">
        <v>1213662</v>
      </c>
      <c r="K114" s="119">
        <v>-43483</v>
      </c>
      <c r="M114" s="45">
        <f t="shared" si="0"/>
        <v>1170179</v>
      </c>
    </row>
    <row r="118" spans="2:3" ht="15.75">
      <c r="B118" s="14" t="s">
        <v>230</v>
      </c>
      <c r="C118" s="2" t="s">
        <v>68</v>
      </c>
    </row>
    <row r="119" spans="2:3" ht="15">
      <c r="B119" s="14"/>
      <c r="C119" s="32" t="s">
        <v>203</v>
      </c>
    </row>
    <row r="120" spans="2:3" ht="15">
      <c r="B120" s="14"/>
      <c r="C120" s="32"/>
    </row>
    <row r="121" spans="2:3" ht="15">
      <c r="B121" s="14"/>
      <c r="C121" s="32"/>
    </row>
    <row r="122" spans="2:3" ht="15.75">
      <c r="B122" s="14" t="s">
        <v>69</v>
      </c>
      <c r="C122" s="2" t="s">
        <v>28</v>
      </c>
    </row>
    <row r="123" spans="2:18" ht="15">
      <c r="B123" s="14"/>
      <c r="C123" s="176" t="s">
        <v>164</v>
      </c>
      <c r="D123" s="176"/>
      <c r="E123" s="176"/>
      <c r="F123" s="176"/>
      <c r="G123" s="176"/>
      <c r="H123" s="176"/>
      <c r="I123" s="176"/>
      <c r="J123" s="176"/>
      <c r="K123" s="176"/>
      <c r="L123" s="176"/>
      <c r="M123" s="176"/>
      <c r="N123" s="176"/>
      <c r="O123" s="176"/>
      <c r="P123" s="68"/>
      <c r="Q123" s="68"/>
      <c r="R123" s="68"/>
    </row>
    <row r="124" spans="2:18" ht="15">
      <c r="B124" s="14"/>
      <c r="C124" s="68"/>
      <c r="D124" s="68"/>
      <c r="E124" s="68"/>
      <c r="F124" s="68"/>
      <c r="G124" s="68"/>
      <c r="H124" s="68"/>
      <c r="I124" s="68"/>
      <c r="J124" s="68"/>
      <c r="K124" s="68"/>
      <c r="L124" s="68"/>
      <c r="M124" s="68"/>
      <c r="N124" s="68"/>
      <c r="O124" s="68"/>
      <c r="P124" s="68"/>
      <c r="Q124" s="68"/>
      <c r="R124" s="68"/>
    </row>
    <row r="125" spans="2:3" ht="15">
      <c r="B125" s="14"/>
      <c r="C125" s="32"/>
    </row>
    <row r="126" spans="2:3" ht="15">
      <c r="B126" s="14"/>
      <c r="C126" s="32"/>
    </row>
    <row r="127" spans="2:3" ht="15.75">
      <c r="B127" s="14" t="s">
        <v>70</v>
      </c>
      <c r="C127" s="2" t="s">
        <v>21</v>
      </c>
    </row>
    <row r="128" spans="3:18" ht="15" customHeight="1">
      <c r="C128" s="177" t="s">
        <v>249</v>
      </c>
      <c r="D128" s="177"/>
      <c r="E128" s="177"/>
      <c r="F128" s="177"/>
      <c r="G128" s="177"/>
      <c r="H128" s="177"/>
      <c r="I128" s="177"/>
      <c r="J128" s="177"/>
      <c r="K128" s="177"/>
      <c r="L128" s="177"/>
      <c r="M128" s="177"/>
      <c r="N128" s="177"/>
      <c r="O128" s="177"/>
      <c r="P128" s="70"/>
      <c r="Q128" s="70"/>
      <c r="R128" s="70"/>
    </row>
    <row r="133" ht="15">
      <c r="B133" s="14" t="s">
        <v>71</v>
      </c>
    </row>
    <row r="140" ht="15">
      <c r="B140" s="14" t="s">
        <v>72</v>
      </c>
    </row>
    <row r="144" spans="3:4" ht="15.75">
      <c r="C144" t="s">
        <v>37</v>
      </c>
      <c r="D144" s="28" t="s">
        <v>38</v>
      </c>
    </row>
    <row r="145" ht="15">
      <c r="D145" t="s">
        <v>272</v>
      </c>
    </row>
    <row r="146" ht="15">
      <c r="D146" t="s">
        <v>273</v>
      </c>
    </row>
    <row r="147" ht="15">
      <c r="D147" t="s">
        <v>204</v>
      </c>
    </row>
    <row r="149" ht="15">
      <c r="D149" t="s">
        <v>205</v>
      </c>
    </row>
    <row r="150" ht="15">
      <c r="D150" t="s">
        <v>274</v>
      </c>
    </row>
    <row r="151" ht="15">
      <c r="D151" t="s">
        <v>259</v>
      </c>
    </row>
    <row r="155" spans="2:3" ht="15">
      <c r="B155" s="14" t="s">
        <v>73</v>
      </c>
      <c r="C155" s="32"/>
    </row>
    <row r="157" spans="9:14" ht="15">
      <c r="I157" s="1"/>
      <c r="J157" s="32"/>
      <c r="K157" s="32"/>
      <c r="L157" s="32"/>
      <c r="M157" s="1"/>
      <c r="N157" s="1"/>
    </row>
    <row r="158" spans="9:14" ht="15">
      <c r="I158" s="1"/>
      <c r="J158" s="32"/>
      <c r="K158" s="32"/>
      <c r="L158" s="32"/>
      <c r="M158" s="1"/>
      <c r="N158" s="1"/>
    </row>
    <row r="159" spans="9:14" ht="15">
      <c r="I159" s="1"/>
      <c r="J159" s="32"/>
      <c r="K159" s="32"/>
      <c r="L159" s="32"/>
      <c r="M159" s="1"/>
      <c r="N159" s="1"/>
    </row>
    <row r="160" spans="9:14" ht="15">
      <c r="I160" s="1"/>
      <c r="J160" s="32"/>
      <c r="K160" s="32"/>
      <c r="L160" s="32"/>
      <c r="M160" s="1"/>
      <c r="N160" s="1"/>
    </row>
    <row r="161" spans="9:14" ht="15">
      <c r="I161" s="1"/>
      <c r="J161" s="32"/>
      <c r="K161" s="32"/>
      <c r="L161" s="32"/>
      <c r="M161" s="1"/>
      <c r="N161" s="1"/>
    </row>
    <row r="162" spans="9:14" ht="15">
      <c r="I162" s="1"/>
      <c r="J162" s="32"/>
      <c r="K162" s="32"/>
      <c r="L162" s="32"/>
      <c r="M162" s="1"/>
      <c r="N162" s="1"/>
    </row>
    <row r="163" spans="9:14" ht="15">
      <c r="I163" s="1"/>
      <c r="J163" s="32"/>
      <c r="K163" s="32"/>
      <c r="L163" s="32"/>
      <c r="M163" s="1"/>
      <c r="N163" s="1"/>
    </row>
    <row r="164" spans="9:14" ht="15">
      <c r="I164" s="1"/>
      <c r="J164" s="32"/>
      <c r="K164" s="32"/>
      <c r="L164" s="32"/>
      <c r="M164" s="1"/>
      <c r="N164" s="1"/>
    </row>
    <row r="165" spans="9:14" ht="15">
      <c r="I165" s="1"/>
      <c r="J165" s="32"/>
      <c r="K165" s="32"/>
      <c r="L165" s="32"/>
      <c r="M165" s="1"/>
      <c r="N165" s="1"/>
    </row>
    <row r="166" spans="2:18" ht="15">
      <c r="B166" s="168"/>
      <c r="C166" s="168"/>
      <c r="D166" s="168"/>
      <c r="E166" s="168"/>
      <c r="F166" s="168"/>
      <c r="G166" s="168"/>
      <c r="H166" s="168"/>
      <c r="I166" s="168"/>
      <c r="J166" s="168"/>
      <c r="K166" s="168"/>
      <c r="L166" s="168"/>
      <c r="M166" s="168"/>
      <c r="N166" s="168"/>
      <c r="O166" s="168"/>
      <c r="P166" s="168"/>
      <c r="Q166" s="168"/>
      <c r="R166" s="168"/>
    </row>
    <row r="167" spans="9:14" ht="15">
      <c r="I167" s="1"/>
      <c r="J167" s="32"/>
      <c r="K167" s="32"/>
      <c r="L167" s="32"/>
      <c r="M167" s="1"/>
      <c r="N167" s="1"/>
    </row>
    <row r="168" spans="9:14" ht="15">
      <c r="I168" s="1"/>
      <c r="J168" s="32"/>
      <c r="K168" s="32"/>
      <c r="L168" s="32"/>
      <c r="M168" s="1"/>
      <c r="N168" s="1"/>
    </row>
    <row r="169" spans="2:3" ht="15.75">
      <c r="B169" s="14" t="s">
        <v>74</v>
      </c>
      <c r="C169" s="2" t="s">
        <v>30</v>
      </c>
    </row>
    <row r="170" spans="2:3" ht="15.75">
      <c r="B170" s="14"/>
      <c r="C170" s="2"/>
    </row>
    <row r="171" spans="2:16" ht="15.75">
      <c r="B171" s="14"/>
      <c r="C171" s="2"/>
      <c r="K171" s="3"/>
      <c r="L171" s="18" t="s">
        <v>4</v>
      </c>
      <c r="M171" s="23"/>
      <c r="N171" s="23"/>
      <c r="P171" s="18" t="s">
        <v>96</v>
      </c>
    </row>
    <row r="172" spans="2:17" ht="15.75">
      <c r="B172" s="14"/>
      <c r="C172" s="2"/>
      <c r="K172" s="18" t="s">
        <v>5</v>
      </c>
      <c r="L172" s="17"/>
      <c r="M172" s="18" t="s">
        <v>10</v>
      </c>
      <c r="N172" s="18"/>
      <c r="O172" s="3"/>
      <c r="P172" s="3"/>
      <c r="Q172" s="18"/>
    </row>
    <row r="173" spans="2:17" ht="15.75">
      <c r="B173" s="14"/>
      <c r="C173" s="2"/>
      <c r="K173" s="18" t="s">
        <v>6</v>
      </c>
      <c r="L173" s="17"/>
      <c r="M173" s="18" t="s">
        <v>6</v>
      </c>
      <c r="N173" s="18"/>
      <c r="O173" s="18" t="s">
        <v>5</v>
      </c>
      <c r="P173" s="18"/>
      <c r="Q173" s="18" t="s">
        <v>10</v>
      </c>
    </row>
    <row r="174" spans="2:17" ht="15.75">
      <c r="B174" s="14"/>
      <c r="C174" s="2"/>
      <c r="K174" s="18" t="s">
        <v>7</v>
      </c>
      <c r="L174" s="17"/>
      <c r="M174" s="18" t="s">
        <v>7</v>
      </c>
      <c r="N174" s="18"/>
      <c r="O174" s="18" t="s">
        <v>6</v>
      </c>
      <c r="P174" s="18"/>
      <c r="Q174" s="18" t="s">
        <v>6</v>
      </c>
    </row>
    <row r="175" spans="2:17" ht="15.75">
      <c r="B175" s="14"/>
      <c r="C175" s="2"/>
      <c r="K175" s="18" t="s">
        <v>263</v>
      </c>
      <c r="L175" s="17"/>
      <c r="M175" s="19" t="s">
        <v>161</v>
      </c>
      <c r="N175" s="19"/>
      <c r="O175" s="18" t="str">
        <f>+K175</f>
        <v>31/12/2006</v>
      </c>
      <c r="P175" s="17"/>
      <c r="Q175" s="19" t="str">
        <f>+M175</f>
        <v>31/12/2005</v>
      </c>
    </row>
    <row r="176" spans="2:17" ht="15.75">
      <c r="B176" s="14"/>
      <c r="C176" s="2"/>
      <c r="K176" s="1" t="s">
        <v>156</v>
      </c>
      <c r="M176" s="1" t="s">
        <v>156</v>
      </c>
      <c r="O176" s="1" t="s">
        <v>156</v>
      </c>
      <c r="Q176" s="1" t="s">
        <v>156</v>
      </c>
    </row>
    <row r="177" spans="2:17" ht="15.75">
      <c r="B177" s="14"/>
      <c r="C177" s="2" t="s">
        <v>206</v>
      </c>
      <c r="K177" s="1"/>
      <c r="M177" s="1"/>
      <c r="O177" s="1"/>
      <c r="Q177" s="1"/>
    </row>
    <row r="178" spans="2:17" ht="15">
      <c r="B178" s="14"/>
      <c r="C178" s="32"/>
      <c r="D178" s="32" t="s">
        <v>207</v>
      </c>
      <c r="K178" s="119">
        <v>5016957</v>
      </c>
      <c r="L178" s="119"/>
      <c r="M178" s="119">
        <v>8820540</v>
      </c>
      <c r="N178" s="119"/>
      <c r="O178" s="119">
        <v>15942064</v>
      </c>
      <c r="P178" s="119"/>
      <c r="Q178" s="119">
        <v>25386770</v>
      </c>
    </row>
    <row r="179" spans="2:17" ht="15">
      <c r="B179" s="14"/>
      <c r="C179" s="32"/>
      <c r="D179" s="32" t="s">
        <v>208</v>
      </c>
      <c r="K179" s="119">
        <v>3568261</v>
      </c>
      <c r="L179" s="119"/>
      <c r="M179" s="119">
        <v>16129372</v>
      </c>
      <c r="N179" s="119"/>
      <c r="O179" s="119">
        <v>26035685</v>
      </c>
      <c r="P179" s="119"/>
      <c r="Q179" s="119">
        <v>41164187</v>
      </c>
    </row>
    <row r="180" spans="2:17" ht="15">
      <c r="B180" s="14"/>
      <c r="C180" s="32"/>
      <c r="D180" s="32" t="s">
        <v>209</v>
      </c>
      <c r="K180" s="119">
        <v>6845253</v>
      </c>
      <c r="L180" s="119"/>
      <c r="M180" s="119">
        <v>3951262</v>
      </c>
      <c r="N180" s="119"/>
      <c r="O180" s="119">
        <v>26174297</v>
      </c>
      <c r="P180" s="119"/>
      <c r="Q180" s="119">
        <v>37129169</v>
      </c>
    </row>
    <row r="181" spans="2:17" ht="15">
      <c r="B181" s="14"/>
      <c r="C181" s="32"/>
      <c r="D181" s="32" t="s">
        <v>210</v>
      </c>
      <c r="K181" s="119">
        <v>3679627</v>
      </c>
      <c r="L181" s="119"/>
      <c r="M181" s="119">
        <v>6015392</v>
      </c>
      <c r="N181" s="119"/>
      <c r="O181" s="119">
        <v>14427684</v>
      </c>
      <c r="P181" s="119"/>
      <c r="Q181" s="119">
        <v>14868494</v>
      </c>
    </row>
    <row r="182" spans="2:17" ht="15">
      <c r="B182" s="14"/>
      <c r="C182" s="32"/>
      <c r="D182" s="32" t="s">
        <v>211</v>
      </c>
      <c r="K182" s="120">
        <v>1277962</v>
      </c>
      <c r="L182" s="119"/>
      <c r="M182" s="120">
        <v>1206087</v>
      </c>
      <c r="N182" s="119"/>
      <c r="O182" s="120">
        <v>3755709</v>
      </c>
      <c r="P182" s="119"/>
      <c r="Q182" s="120">
        <v>2263846</v>
      </c>
    </row>
    <row r="183" spans="2:17" ht="15">
      <c r="B183" s="14"/>
      <c r="C183" s="32" t="s">
        <v>212</v>
      </c>
      <c r="K183" s="119">
        <f>SUM(K178:K182)</f>
        <v>20388060</v>
      </c>
      <c r="L183" s="119"/>
      <c r="M183" s="119">
        <f>SUM(M178:M182)</f>
        <v>36122653</v>
      </c>
      <c r="N183" s="119"/>
      <c r="O183" s="119">
        <f>SUM(O178:O182)</f>
        <v>86335439</v>
      </c>
      <c r="P183" s="119"/>
      <c r="Q183" s="119">
        <f>SUM(Q178:Q182)</f>
        <v>120812466</v>
      </c>
    </row>
    <row r="184" spans="2:17" ht="15">
      <c r="B184" s="14"/>
      <c r="C184" s="32"/>
      <c r="D184" t="s">
        <v>213</v>
      </c>
      <c r="K184" s="119">
        <v>-1968416.9322560001</v>
      </c>
      <c r="L184" s="119"/>
      <c r="M184" s="119">
        <v>-4468106</v>
      </c>
      <c r="N184" s="119"/>
      <c r="O184" s="119">
        <v>-5943171.132255999</v>
      </c>
      <c r="P184" s="119"/>
      <c r="Q184" s="119">
        <v>-7942847</v>
      </c>
    </row>
    <row r="185" spans="2:17" ht="15.75" thickBot="1">
      <c r="B185" s="14"/>
      <c r="C185" s="32" t="s">
        <v>214</v>
      </c>
      <c r="K185" s="121">
        <f>SUM(K183:K184)</f>
        <v>18419643.067744</v>
      </c>
      <c r="L185" s="119"/>
      <c r="M185" s="121">
        <f>SUM(M183:M184)</f>
        <v>31654547</v>
      </c>
      <c r="N185" s="119"/>
      <c r="O185" s="121">
        <f>SUM(O183:O184)</f>
        <v>80392267.867744</v>
      </c>
      <c r="P185" s="119"/>
      <c r="Q185" s="121">
        <f>SUM(Q183:Q184)</f>
        <v>112869619</v>
      </c>
    </row>
    <row r="186" spans="2:3" ht="15.75" thickTop="1">
      <c r="B186" s="14"/>
      <c r="C186" s="32"/>
    </row>
    <row r="187" spans="2:3" ht="15">
      <c r="B187" s="14"/>
      <c r="C187" s="32"/>
    </row>
    <row r="188" spans="2:17" ht="15.75">
      <c r="B188" s="14"/>
      <c r="C188" s="2" t="s">
        <v>215</v>
      </c>
      <c r="K188" s="1"/>
      <c r="M188" s="1"/>
      <c r="O188" s="1"/>
      <c r="Q188" s="1"/>
    </row>
    <row r="189" spans="2:17" ht="15">
      <c r="B189" s="14"/>
      <c r="C189" s="32"/>
      <c r="D189" s="32" t="s">
        <v>207</v>
      </c>
      <c r="K189" s="119">
        <v>-1578255</v>
      </c>
      <c r="L189" s="119"/>
      <c r="M189" s="119">
        <v>225914</v>
      </c>
      <c r="N189" s="119"/>
      <c r="O189" s="119">
        <v>-2123266</v>
      </c>
      <c r="P189" s="119"/>
      <c r="Q189" s="119">
        <v>1668205</v>
      </c>
    </row>
    <row r="190" spans="2:17" ht="15">
      <c r="B190" s="14"/>
      <c r="C190" s="32"/>
      <c r="D190" s="32" t="s">
        <v>208</v>
      </c>
      <c r="K190" s="119">
        <v>1108998</v>
      </c>
      <c r="L190" s="119"/>
      <c r="M190" s="119">
        <v>573087</v>
      </c>
      <c r="N190" s="119"/>
      <c r="O190" s="119">
        <v>1874649</v>
      </c>
      <c r="P190" s="119"/>
      <c r="Q190" s="119">
        <v>3026500</v>
      </c>
    </row>
    <row r="191" spans="2:17" ht="15">
      <c r="B191" s="14"/>
      <c r="C191" s="32"/>
      <c r="D191" s="32" t="s">
        <v>209</v>
      </c>
      <c r="K191" s="119">
        <v>331651</v>
      </c>
      <c r="L191" s="119"/>
      <c r="M191" s="119">
        <v>-429511</v>
      </c>
      <c r="N191" s="119"/>
      <c r="O191" s="119">
        <v>2083208</v>
      </c>
      <c r="P191" s="119"/>
      <c r="Q191" s="119">
        <v>1400122</v>
      </c>
    </row>
    <row r="192" spans="2:17" ht="15">
      <c r="B192" s="14"/>
      <c r="C192" s="32"/>
      <c r="D192" s="32" t="s">
        <v>210</v>
      </c>
      <c r="K192" s="119">
        <v>108120</v>
      </c>
      <c r="L192" s="119"/>
      <c r="M192" s="119">
        <v>201251</v>
      </c>
      <c r="N192" s="119"/>
      <c r="O192" s="119">
        <v>974743</v>
      </c>
      <c r="P192" s="119"/>
      <c r="Q192" s="119">
        <v>488274</v>
      </c>
    </row>
    <row r="193" spans="2:17" ht="15">
      <c r="B193" s="14"/>
      <c r="C193" s="32"/>
      <c r="D193" s="32" t="s">
        <v>211</v>
      </c>
      <c r="K193" s="120">
        <v>164517.25259780948</v>
      </c>
      <c r="L193" s="119"/>
      <c r="M193" s="120">
        <v>70350</v>
      </c>
      <c r="N193" s="119"/>
      <c r="O193" s="120">
        <v>-39867</v>
      </c>
      <c r="P193" s="119"/>
      <c r="Q193" s="120">
        <v>-182108</v>
      </c>
    </row>
    <row r="194" spans="2:17" ht="15">
      <c r="B194" s="14"/>
      <c r="C194" s="32" t="s">
        <v>216</v>
      </c>
      <c r="K194" s="122">
        <f>SUM(K189:K193)</f>
        <v>135031.25259780948</v>
      </c>
      <c r="L194" s="122"/>
      <c r="M194" s="122">
        <f>SUM(M189:M193)</f>
        <v>641091</v>
      </c>
      <c r="N194" s="122"/>
      <c r="O194" s="122">
        <f>SUM(O189:O193)</f>
        <v>2769467</v>
      </c>
      <c r="P194" s="122"/>
      <c r="Q194" s="122">
        <f>SUM(Q189:Q193)</f>
        <v>6400993</v>
      </c>
    </row>
    <row r="195" spans="2:17" ht="15">
      <c r="B195" s="14"/>
      <c r="C195" s="32"/>
      <c r="D195" t="s">
        <v>217</v>
      </c>
      <c r="K195" s="119">
        <v>0</v>
      </c>
      <c r="L195" s="119"/>
      <c r="M195" s="119">
        <v>-49186</v>
      </c>
      <c r="N195" s="119"/>
      <c r="O195" s="119">
        <v>0</v>
      </c>
      <c r="P195" s="119"/>
      <c r="Q195" s="119">
        <v>0</v>
      </c>
    </row>
    <row r="196" spans="2:17" ht="15.75" thickBot="1">
      <c r="B196" s="14"/>
      <c r="C196" s="32" t="s">
        <v>218</v>
      </c>
      <c r="K196" s="121">
        <f>SUM(K194:K195)</f>
        <v>135031.25259780948</v>
      </c>
      <c r="L196" s="119"/>
      <c r="M196" s="121">
        <f>SUM(M194:M195)</f>
        <v>591905</v>
      </c>
      <c r="N196" s="119"/>
      <c r="O196" s="121">
        <f>SUM(O194:O195)</f>
        <v>2769467</v>
      </c>
      <c r="P196" s="119"/>
      <c r="Q196" s="121">
        <f>SUM(Q194:Q195)</f>
        <v>6400993</v>
      </c>
    </row>
    <row r="197" spans="2:3" ht="16.5" thickTop="1">
      <c r="B197" s="14"/>
      <c r="C197" s="2"/>
    </row>
    <row r="198" spans="2:3" ht="15.75">
      <c r="B198" s="14"/>
      <c r="C198" s="2"/>
    </row>
    <row r="199" spans="2:3" ht="15.75">
      <c r="B199" s="14"/>
      <c r="C199" s="2"/>
    </row>
    <row r="202" ht="15">
      <c r="B202" s="14" t="s">
        <v>75</v>
      </c>
    </row>
    <row r="213" ht="15">
      <c r="B213" s="14" t="s">
        <v>76</v>
      </c>
    </row>
    <row r="221" ht="15">
      <c r="B221" s="14" t="s">
        <v>77</v>
      </c>
    </row>
    <row r="222" ht="15">
      <c r="B222" s="14"/>
    </row>
    <row r="224" ht="15">
      <c r="B224" s="14"/>
    </row>
    <row r="227" ht="15" hidden="1"/>
    <row r="228" ht="15" hidden="1"/>
    <row r="229" ht="15" hidden="1"/>
    <row r="234" ht="15">
      <c r="B234" s="14" t="s">
        <v>219</v>
      </c>
    </row>
    <row r="239" spans="2:3" ht="15.75">
      <c r="B239" s="14" t="s">
        <v>231</v>
      </c>
      <c r="C239" s="2" t="s">
        <v>240</v>
      </c>
    </row>
    <row r="240" spans="2:3" ht="15">
      <c r="B240" s="14"/>
      <c r="C240" s="32" t="s">
        <v>241</v>
      </c>
    </row>
    <row r="241" spans="2:16" ht="15.75">
      <c r="B241" s="14"/>
      <c r="C241" s="2"/>
      <c r="K241" s="3"/>
      <c r="L241" s="18"/>
      <c r="M241" s="23"/>
      <c r="N241" s="23"/>
      <c r="P241" s="18"/>
    </row>
    <row r="242" spans="2:17" ht="15.75">
      <c r="B242" s="14"/>
      <c r="C242" s="2"/>
      <c r="K242" s="148" t="s">
        <v>242</v>
      </c>
      <c r="L242" s="23"/>
      <c r="M242" s="23"/>
      <c r="N242" s="18"/>
      <c r="O242" s="149" t="s">
        <v>243</v>
      </c>
      <c r="P242" s="3"/>
      <c r="Q242" s="18"/>
    </row>
    <row r="243" spans="2:17" ht="15.75">
      <c r="B243" s="14"/>
      <c r="C243" s="2"/>
      <c r="K243" s="23" t="s">
        <v>244</v>
      </c>
      <c r="L243" s="23"/>
      <c r="M243" s="23"/>
      <c r="N243" s="18"/>
      <c r="O243" s="18" t="s">
        <v>275</v>
      </c>
      <c r="P243" s="18"/>
      <c r="Q243" s="18"/>
    </row>
    <row r="244" spans="2:17" ht="15.75">
      <c r="B244" s="14"/>
      <c r="C244" s="2"/>
      <c r="K244" s="150" t="s">
        <v>156</v>
      </c>
      <c r="L244" s="23"/>
      <c r="M244" s="23"/>
      <c r="N244" s="18"/>
      <c r="O244" s="150" t="s">
        <v>156</v>
      </c>
      <c r="P244" s="18"/>
      <c r="Q244" s="18"/>
    </row>
    <row r="245" spans="2:17" ht="15">
      <c r="B245" s="14"/>
      <c r="C245" s="32" t="s">
        <v>245</v>
      </c>
      <c r="K245" s="151">
        <v>30000</v>
      </c>
      <c r="L245" s="17"/>
      <c r="M245" s="18"/>
      <c r="N245" s="18"/>
      <c r="O245" s="163">
        <v>-20000</v>
      </c>
      <c r="P245" s="18"/>
      <c r="Q245" s="18"/>
    </row>
    <row r="246" spans="2:17" ht="15">
      <c r="B246" s="14"/>
      <c r="C246" s="32" t="s">
        <v>246</v>
      </c>
      <c r="K246" s="18"/>
      <c r="L246" s="17"/>
      <c r="M246" s="19"/>
      <c r="N246" s="19"/>
      <c r="O246" s="18"/>
      <c r="P246" s="17"/>
      <c r="Q246" s="19"/>
    </row>
    <row r="247" spans="2:17" ht="15.75">
      <c r="B247" s="14"/>
      <c r="C247" s="2"/>
      <c r="K247" s="1"/>
      <c r="M247" s="1"/>
      <c r="O247" s="1"/>
      <c r="Q247" s="1"/>
    </row>
    <row r="248" spans="2:17" ht="15">
      <c r="B248" s="14"/>
      <c r="C248" s="32" t="s">
        <v>247</v>
      </c>
      <c r="K248" s="152">
        <v>14518</v>
      </c>
      <c r="M248" s="1"/>
      <c r="O248" s="152">
        <v>365263</v>
      </c>
      <c r="Q248" s="1"/>
    </row>
    <row r="249" spans="2:17" ht="15">
      <c r="B249" s="14"/>
      <c r="C249" s="32" t="s">
        <v>248</v>
      </c>
      <c r="K249" s="152"/>
      <c r="M249" s="1"/>
      <c r="O249" s="1"/>
      <c r="Q249" s="1"/>
    </row>
    <row r="250" spans="2:17" ht="15">
      <c r="B250" s="14"/>
      <c r="C250" s="32"/>
      <c r="K250" s="152"/>
      <c r="M250" s="1"/>
      <c r="O250" s="1"/>
      <c r="Q250" s="1"/>
    </row>
    <row r="251" spans="2:18" ht="15">
      <c r="B251" s="168"/>
      <c r="C251" s="168"/>
      <c r="D251" s="168"/>
      <c r="E251" s="168"/>
      <c r="F251" s="168"/>
      <c r="G251" s="168"/>
      <c r="H251" s="168"/>
      <c r="I251" s="168"/>
      <c r="J251" s="168"/>
      <c r="K251" s="168"/>
      <c r="L251" s="168"/>
      <c r="M251" s="168"/>
      <c r="N251" s="168"/>
      <c r="O251" s="168"/>
      <c r="P251" s="168"/>
      <c r="Q251" s="168"/>
      <c r="R251" s="168"/>
    </row>
    <row r="252" ht="18">
      <c r="B252" s="59" t="s">
        <v>104</v>
      </c>
    </row>
    <row r="253" ht="18">
      <c r="B253" s="59"/>
    </row>
    <row r="254" ht="15">
      <c r="B254" s="14" t="s">
        <v>78</v>
      </c>
    </row>
    <row r="255" ht="15">
      <c r="B255" s="14"/>
    </row>
    <row r="261" ht="15">
      <c r="B261" s="14" t="s">
        <v>79</v>
      </c>
    </row>
    <row r="262" ht="15">
      <c r="B262" s="14"/>
    </row>
    <row r="263" ht="15">
      <c r="B263" s="14"/>
    </row>
    <row r="264" ht="15">
      <c r="B264" s="14"/>
    </row>
    <row r="265" ht="15">
      <c r="B265" s="14"/>
    </row>
    <row r="266" ht="15">
      <c r="B266" s="14"/>
    </row>
    <row r="267" ht="15.75" customHeight="1">
      <c r="B267" s="14" t="s">
        <v>80</v>
      </c>
    </row>
    <row r="268" ht="15">
      <c r="B268" s="14"/>
    </row>
    <row r="271" spans="2:16" ht="15.75">
      <c r="B271" s="14" t="s">
        <v>81</v>
      </c>
      <c r="C271" s="179" t="s">
        <v>31</v>
      </c>
      <c r="D271" s="179"/>
      <c r="E271" s="179"/>
      <c r="F271" s="179"/>
      <c r="G271" s="179"/>
      <c r="H271" s="179"/>
      <c r="I271" s="179"/>
      <c r="J271" s="179"/>
      <c r="K271" s="179"/>
      <c r="L271" s="179"/>
      <c r="M271" s="179"/>
      <c r="N271" s="179"/>
      <c r="O271" s="179"/>
      <c r="P271" s="111"/>
    </row>
    <row r="272" spans="2:16" ht="15">
      <c r="B272" s="14"/>
      <c r="C272" s="176" t="s">
        <v>93</v>
      </c>
      <c r="D272" s="176"/>
      <c r="E272" s="176"/>
      <c r="F272" s="176"/>
      <c r="G272" s="176"/>
      <c r="H272" s="176"/>
      <c r="I272" s="176"/>
      <c r="J272" s="176"/>
      <c r="K272" s="176"/>
      <c r="L272" s="176"/>
      <c r="M272" s="176"/>
      <c r="N272" s="176"/>
      <c r="O272" s="176"/>
      <c r="P272" s="68"/>
    </row>
    <row r="273" spans="2:16" ht="15">
      <c r="B273" s="14"/>
      <c r="C273" s="176"/>
      <c r="D273" s="176"/>
      <c r="E273" s="176"/>
      <c r="F273" s="176"/>
      <c r="G273" s="176"/>
      <c r="H273" s="176"/>
      <c r="I273" s="176"/>
      <c r="J273" s="176"/>
      <c r="K273" s="176"/>
      <c r="L273" s="176"/>
      <c r="M273" s="176"/>
      <c r="N273" s="176"/>
      <c r="O273" s="176"/>
      <c r="P273" s="68"/>
    </row>
    <row r="275" spans="2:18" ht="15.75">
      <c r="B275" s="14" t="s">
        <v>82</v>
      </c>
      <c r="C275" s="2" t="s">
        <v>0</v>
      </c>
      <c r="D275" s="32"/>
      <c r="E275" s="32"/>
      <c r="F275" s="32"/>
      <c r="G275" s="32"/>
      <c r="H275" s="32"/>
      <c r="I275" s="32"/>
      <c r="J275" s="32"/>
      <c r="K275" s="32"/>
      <c r="L275" s="32"/>
      <c r="M275" s="32"/>
      <c r="N275" s="32"/>
      <c r="O275" s="32"/>
      <c r="P275" s="32"/>
      <c r="Q275" s="32"/>
      <c r="R275" s="32"/>
    </row>
    <row r="276" spans="3:18" ht="15">
      <c r="C276" s="32" t="s">
        <v>54</v>
      </c>
      <c r="D276" s="32"/>
      <c r="E276" s="32"/>
      <c r="F276" s="32"/>
      <c r="G276" s="32"/>
      <c r="H276" s="32"/>
      <c r="I276" s="32"/>
      <c r="J276" s="32"/>
      <c r="K276" s="32"/>
      <c r="L276" s="32"/>
      <c r="M276" s="32"/>
      <c r="N276" s="32"/>
      <c r="O276" s="32"/>
      <c r="P276" s="32"/>
      <c r="Q276" s="32"/>
      <c r="R276" s="32"/>
    </row>
    <row r="277" spans="3:18" ht="15">
      <c r="C277" s="32"/>
      <c r="D277" s="32"/>
      <c r="E277" s="32"/>
      <c r="F277" s="32"/>
      <c r="G277" s="32"/>
      <c r="H277" s="32"/>
      <c r="I277" s="32"/>
      <c r="J277" s="32"/>
      <c r="K277" s="32"/>
      <c r="L277" s="32"/>
      <c r="M277" s="32"/>
      <c r="N277" s="32"/>
      <c r="O277" s="32"/>
      <c r="P277" s="32"/>
      <c r="Q277" s="32"/>
      <c r="R277" s="32"/>
    </row>
    <row r="278" spans="3:18" ht="15">
      <c r="C278" s="32"/>
      <c r="D278" s="32"/>
      <c r="E278" s="32"/>
      <c r="F278" s="32"/>
      <c r="G278" s="32"/>
      <c r="H278" s="32"/>
      <c r="I278" s="32"/>
      <c r="J278" s="32"/>
      <c r="K278" s="32"/>
      <c r="L278" s="32"/>
      <c r="M278" s="32"/>
      <c r="N278" s="32"/>
      <c r="O278" s="32"/>
      <c r="P278" s="32"/>
      <c r="Q278" s="32"/>
      <c r="R278" s="32"/>
    </row>
    <row r="279" spans="3:18" ht="15">
      <c r="C279" s="32"/>
      <c r="D279" s="32"/>
      <c r="E279" s="32"/>
      <c r="F279" s="32"/>
      <c r="G279" s="32"/>
      <c r="H279" s="32"/>
      <c r="I279" s="1" t="s">
        <v>18</v>
      </c>
      <c r="J279" s="32"/>
      <c r="K279" s="32"/>
      <c r="L279" s="32"/>
      <c r="M279" s="1" t="s">
        <v>97</v>
      </c>
      <c r="N279" s="1"/>
      <c r="O279" s="32"/>
      <c r="P279" s="32"/>
      <c r="Q279" s="32"/>
      <c r="R279" s="32"/>
    </row>
    <row r="280" spans="3:18" ht="15">
      <c r="C280" s="32"/>
      <c r="D280" s="32"/>
      <c r="E280" s="32"/>
      <c r="F280" s="32"/>
      <c r="G280" s="32"/>
      <c r="H280" s="32"/>
      <c r="I280" s="1" t="s">
        <v>19</v>
      </c>
      <c r="J280" s="32"/>
      <c r="K280" s="32"/>
      <c r="L280" s="32"/>
      <c r="M280" s="1" t="s">
        <v>20</v>
      </c>
      <c r="N280" s="1"/>
      <c r="O280" s="32"/>
      <c r="P280" s="32"/>
      <c r="Q280" s="32"/>
      <c r="R280" s="32"/>
    </row>
    <row r="281" spans="3:18" ht="15">
      <c r="C281" s="32"/>
      <c r="D281" s="32"/>
      <c r="E281" s="32"/>
      <c r="F281" s="32"/>
      <c r="G281" s="32"/>
      <c r="H281" s="32"/>
      <c r="I281" s="9" t="s">
        <v>156</v>
      </c>
      <c r="J281" s="32"/>
      <c r="K281" s="32"/>
      <c r="L281" s="32"/>
      <c r="M281" s="9" t="s">
        <v>156</v>
      </c>
      <c r="N281" s="9"/>
      <c r="O281" s="32"/>
      <c r="P281" s="32"/>
      <c r="Q281" s="32"/>
      <c r="R281" s="32"/>
    </row>
    <row r="282" spans="2:18" ht="15">
      <c r="B282" s="14"/>
      <c r="C282" s="32"/>
      <c r="D282" s="32"/>
      <c r="E282" s="32"/>
      <c r="F282" s="32"/>
      <c r="G282" s="32"/>
      <c r="H282" s="32"/>
      <c r="I282" s="32"/>
      <c r="J282" s="32"/>
      <c r="K282" s="32"/>
      <c r="L282" s="32"/>
      <c r="M282" s="32"/>
      <c r="N282" s="32"/>
      <c r="O282" s="32"/>
      <c r="P282" s="32"/>
      <c r="Q282" s="32"/>
      <c r="R282" s="32"/>
    </row>
    <row r="283" spans="2:18" ht="15">
      <c r="B283" s="14"/>
      <c r="C283" s="32" t="s">
        <v>55</v>
      </c>
      <c r="D283" s="32"/>
      <c r="E283" s="32"/>
      <c r="F283" s="32"/>
      <c r="G283" s="32"/>
      <c r="H283" s="45"/>
      <c r="I283" s="45">
        <v>426480</v>
      </c>
      <c r="J283" s="32"/>
      <c r="K283" s="32"/>
      <c r="L283" s="45"/>
      <c r="M283" s="45">
        <v>1280298</v>
      </c>
      <c r="N283" s="45"/>
      <c r="O283" s="32"/>
      <c r="P283" s="32"/>
      <c r="Q283" s="32"/>
      <c r="R283" s="32"/>
    </row>
    <row r="284" spans="2:18" ht="15">
      <c r="B284" s="14"/>
      <c r="C284" s="32" t="s">
        <v>100</v>
      </c>
      <c r="D284" s="32"/>
      <c r="E284" s="32"/>
      <c r="F284" s="32"/>
      <c r="G284" s="32"/>
      <c r="H284" s="45"/>
      <c r="I284" s="45">
        <v>-99973</v>
      </c>
      <c r="J284" s="32"/>
      <c r="K284" s="32"/>
      <c r="L284" s="45"/>
      <c r="M284" s="45">
        <v>-108214</v>
      </c>
      <c r="N284" s="45"/>
      <c r="O284" s="32"/>
      <c r="P284" s="32"/>
      <c r="Q284" s="32"/>
      <c r="R284" s="32"/>
    </row>
    <row r="285" spans="2:18" ht="15">
      <c r="B285" s="14"/>
      <c r="C285" s="32"/>
      <c r="D285" s="32"/>
      <c r="E285" s="32"/>
      <c r="F285" s="32"/>
      <c r="G285" s="32"/>
      <c r="H285" s="45"/>
      <c r="I285" s="32"/>
      <c r="J285" s="32"/>
      <c r="K285" s="32"/>
      <c r="L285" s="45"/>
      <c r="M285" s="45"/>
      <c r="N285" s="45"/>
      <c r="O285" s="32"/>
      <c r="P285" s="32"/>
      <c r="Q285" s="32"/>
      <c r="R285" s="32"/>
    </row>
    <row r="286" spans="2:18" ht="15.75" thickBot="1">
      <c r="B286" s="14"/>
      <c r="C286" s="32"/>
      <c r="D286" s="32"/>
      <c r="E286" s="32"/>
      <c r="F286" s="32"/>
      <c r="G286" s="32"/>
      <c r="I286" s="71">
        <f>SUM(I283:I285)</f>
        <v>326507</v>
      </c>
      <c r="J286" s="32"/>
      <c r="K286" s="32"/>
      <c r="M286" s="71">
        <f>SUM(M283:M285)</f>
        <v>1172084</v>
      </c>
      <c r="N286" s="46"/>
      <c r="O286" s="32"/>
      <c r="P286" s="32"/>
      <c r="Q286" s="32"/>
      <c r="R286" s="32"/>
    </row>
    <row r="287" spans="2:18" ht="15.75" thickTop="1">
      <c r="B287" s="14"/>
      <c r="C287" s="32"/>
      <c r="D287" s="32"/>
      <c r="E287" s="32"/>
      <c r="F287" s="32"/>
      <c r="G287" s="32"/>
      <c r="H287" s="46"/>
      <c r="I287" s="32"/>
      <c r="J287" s="32"/>
      <c r="K287" s="32"/>
      <c r="L287" s="46"/>
      <c r="M287" s="46"/>
      <c r="N287" s="46"/>
      <c r="O287" s="32"/>
      <c r="P287" s="32"/>
      <c r="Q287" s="32"/>
      <c r="R287" s="32"/>
    </row>
    <row r="288" spans="2:18" ht="15">
      <c r="B288" s="14"/>
      <c r="N288" s="46"/>
      <c r="O288" s="32"/>
      <c r="P288" s="32"/>
      <c r="Q288" s="32"/>
      <c r="R288" s="32"/>
    </row>
    <row r="289" spans="2:18" ht="15">
      <c r="B289" s="14"/>
      <c r="N289" s="46"/>
      <c r="O289" s="32"/>
      <c r="P289" s="32"/>
      <c r="Q289" s="32"/>
      <c r="R289" s="32"/>
    </row>
    <row r="290" spans="2:18" ht="15">
      <c r="B290" s="14"/>
      <c r="N290" s="46"/>
      <c r="O290" s="32"/>
      <c r="P290" s="32"/>
      <c r="Q290" s="32"/>
      <c r="R290" s="32"/>
    </row>
    <row r="291" spans="2:18" ht="15">
      <c r="B291" s="14"/>
      <c r="N291" s="46"/>
      <c r="O291" s="32"/>
      <c r="P291" s="32"/>
      <c r="Q291" s="32"/>
      <c r="R291" s="32"/>
    </row>
    <row r="292" spans="2:18" ht="15">
      <c r="B292" s="14"/>
      <c r="N292" s="46"/>
      <c r="O292" s="32"/>
      <c r="P292" s="32"/>
      <c r="Q292" s="32"/>
      <c r="R292" s="32"/>
    </row>
    <row r="293" spans="2:18" ht="15">
      <c r="B293" s="14" t="s">
        <v>83</v>
      </c>
      <c r="N293" s="46"/>
      <c r="O293" s="32"/>
      <c r="P293" s="32"/>
      <c r="Q293" s="32"/>
      <c r="R293" s="32"/>
    </row>
    <row r="294" ht="15">
      <c r="B294" s="14"/>
    </row>
    <row r="295" spans="3:18" ht="15">
      <c r="C295" s="68"/>
      <c r="D295" s="68"/>
      <c r="E295" s="68"/>
      <c r="F295" s="68"/>
      <c r="G295" s="68"/>
      <c r="H295" s="68"/>
      <c r="I295" s="68"/>
      <c r="J295" s="68"/>
      <c r="K295" s="68"/>
      <c r="L295" s="68"/>
      <c r="M295" s="68"/>
      <c r="N295" s="68"/>
      <c r="O295" s="68"/>
      <c r="P295" s="68"/>
      <c r="Q295" s="32"/>
      <c r="R295" s="32"/>
    </row>
    <row r="296" spans="3:18" ht="15">
      <c r="C296" s="68"/>
      <c r="D296" s="68"/>
      <c r="E296" s="68"/>
      <c r="F296" s="68"/>
      <c r="G296" s="68"/>
      <c r="H296" s="68"/>
      <c r="I296" s="68"/>
      <c r="J296" s="68"/>
      <c r="K296" s="68"/>
      <c r="L296" s="68"/>
      <c r="M296" s="68"/>
      <c r="N296" s="68"/>
      <c r="O296" s="68"/>
      <c r="P296" s="68"/>
      <c r="Q296" s="32"/>
      <c r="R296" s="32"/>
    </row>
    <row r="297" spans="3:18" ht="15">
      <c r="C297" s="175"/>
      <c r="D297" s="175"/>
      <c r="E297" s="175"/>
      <c r="F297" s="175"/>
      <c r="G297" s="175"/>
      <c r="H297" s="175"/>
      <c r="I297" s="175"/>
      <c r="J297" s="175"/>
      <c r="K297" s="175"/>
      <c r="L297" s="175"/>
      <c r="M297" s="175"/>
      <c r="N297" s="175"/>
      <c r="O297" s="175"/>
      <c r="P297" s="69"/>
      <c r="Q297" s="69"/>
      <c r="R297" s="69"/>
    </row>
    <row r="298" spans="3:16" ht="15" hidden="1">
      <c r="C298" s="32"/>
      <c r="D298" s="32"/>
      <c r="E298" s="32"/>
      <c r="F298" s="32"/>
      <c r="G298" s="32"/>
      <c r="H298" s="32"/>
      <c r="I298" s="1" t="s">
        <v>18</v>
      </c>
      <c r="J298" s="32"/>
      <c r="K298" s="32"/>
      <c r="L298" s="32"/>
      <c r="M298" s="1" t="s">
        <v>97</v>
      </c>
      <c r="N298" s="1"/>
      <c r="O298" s="32"/>
      <c r="P298" s="32"/>
    </row>
    <row r="299" spans="3:16" ht="15" hidden="1">
      <c r="C299" s="32"/>
      <c r="D299" s="32"/>
      <c r="E299" s="32"/>
      <c r="F299" s="32"/>
      <c r="G299" s="32"/>
      <c r="H299" s="32"/>
      <c r="I299" s="1" t="s">
        <v>19</v>
      </c>
      <c r="J299" s="32"/>
      <c r="K299" s="32"/>
      <c r="L299" s="32"/>
      <c r="M299" s="1" t="s">
        <v>20</v>
      </c>
      <c r="N299" s="1"/>
      <c r="O299" s="32"/>
      <c r="P299" s="32"/>
    </row>
    <row r="300" spans="3:16" ht="15" hidden="1">
      <c r="C300" s="32"/>
      <c r="D300" s="32"/>
      <c r="E300" s="32"/>
      <c r="F300" s="32"/>
      <c r="G300" s="32"/>
      <c r="H300" s="32"/>
      <c r="I300" s="9" t="s">
        <v>156</v>
      </c>
      <c r="J300" s="32"/>
      <c r="K300" s="32"/>
      <c r="L300" s="32"/>
      <c r="M300" s="9" t="s">
        <v>156</v>
      </c>
      <c r="N300" s="9"/>
      <c r="O300" s="32"/>
      <c r="P300" s="32"/>
    </row>
    <row r="301" spans="3:16" ht="15" hidden="1">
      <c r="C301" s="32" t="s">
        <v>105</v>
      </c>
      <c r="D301" s="32"/>
      <c r="E301" s="32"/>
      <c r="F301" s="32"/>
      <c r="G301" s="32"/>
      <c r="H301" s="32"/>
      <c r="I301" s="105">
        <v>0</v>
      </c>
      <c r="J301" s="32"/>
      <c r="K301" s="32"/>
      <c r="L301" s="32"/>
      <c r="M301" s="103">
        <v>0</v>
      </c>
      <c r="N301" s="32"/>
      <c r="O301" s="32"/>
      <c r="P301" s="32"/>
    </row>
    <row r="302" spans="3:16" ht="15" hidden="1">
      <c r="C302" s="32"/>
      <c r="D302" s="32"/>
      <c r="E302" s="32"/>
      <c r="F302" s="32"/>
      <c r="G302" s="32"/>
      <c r="H302" s="45"/>
      <c r="I302" s="72"/>
      <c r="J302" s="32"/>
      <c r="K302" s="32"/>
      <c r="L302" s="45"/>
      <c r="M302" s="45"/>
      <c r="N302" s="45"/>
      <c r="O302" s="32"/>
      <c r="P302" s="32"/>
    </row>
    <row r="303" spans="3:16" ht="15" hidden="1">
      <c r="C303" s="32"/>
      <c r="D303" s="32"/>
      <c r="E303" s="32"/>
      <c r="F303" s="32"/>
      <c r="G303" s="32"/>
      <c r="H303" s="45"/>
      <c r="I303" s="72"/>
      <c r="J303" s="32"/>
      <c r="K303" s="32"/>
      <c r="L303" s="45"/>
      <c r="M303" s="45"/>
      <c r="N303" s="45"/>
      <c r="O303" s="32"/>
      <c r="P303" s="32"/>
    </row>
    <row r="304" spans="6:14" ht="15">
      <c r="F304" s="3"/>
      <c r="G304" s="3"/>
      <c r="H304" s="3"/>
      <c r="I304" s="3"/>
      <c r="J304" s="3"/>
      <c r="K304" s="3"/>
      <c r="L304" s="7"/>
      <c r="M304" s="7"/>
      <c r="N304" s="7"/>
    </row>
    <row r="310" spans="2:3" ht="15.75">
      <c r="B310" s="14" t="s">
        <v>84</v>
      </c>
      <c r="C310" s="2" t="s">
        <v>22</v>
      </c>
    </row>
    <row r="311" spans="2:3" ht="15.75">
      <c r="B311" s="14"/>
      <c r="C311" s="2"/>
    </row>
    <row r="312" spans="3:4" ht="15">
      <c r="C312" t="s">
        <v>8</v>
      </c>
      <c r="D312" t="s">
        <v>14</v>
      </c>
    </row>
    <row r="315" spans="3:13" ht="15">
      <c r="C315" s="3"/>
      <c r="D315" s="3"/>
      <c r="E315" s="3"/>
      <c r="F315" s="3"/>
      <c r="G315" s="3"/>
      <c r="H315" s="3"/>
      <c r="I315" s="11" t="s">
        <v>18</v>
      </c>
      <c r="J315" s="3"/>
      <c r="K315" s="3"/>
      <c r="L315" s="3"/>
      <c r="M315" s="1" t="s">
        <v>97</v>
      </c>
    </row>
    <row r="316" spans="6:14" ht="15">
      <c r="F316" s="3"/>
      <c r="G316" s="3"/>
      <c r="H316" s="3"/>
      <c r="I316" s="1" t="s">
        <v>19</v>
      </c>
      <c r="J316" s="3"/>
      <c r="K316" s="3"/>
      <c r="L316" s="3"/>
      <c r="M316" s="1" t="s">
        <v>20</v>
      </c>
      <c r="N316" s="3"/>
    </row>
    <row r="317" spans="6:14" ht="15">
      <c r="F317" s="3"/>
      <c r="G317" s="3"/>
      <c r="H317" s="3"/>
      <c r="I317" s="11" t="s">
        <v>156</v>
      </c>
      <c r="J317" s="3"/>
      <c r="K317" s="3"/>
      <c r="L317" s="3"/>
      <c r="M317" s="11" t="s">
        <v>156</v>
      </c>
      <c r="N317" s="11"/>
    </row>
    <row r="318" spans="4:14" ht="15">
      <c r="D318" s="3" t="s">
        <v>276</v>
      </c>
      <c r="G318" s="3"/>
      <c r="H318" s="3"/>
      <c r="I318" s="7">
        <v>0</v>
      </c>
      <c r="J318" s="3"/>
      <c r="K318" s="3"/>
      <c r="L318" s="3"/>
      <c r="M318" s="7">
        <v>860</v>
      </c>
      <c r="N318" s="7"/>
    </row>
    <row r="319" spans="4:14" ht="15">
      <c r="D319" s="3" t="s">
        <v>99</v>
      </c>
      <c r="G319" s="3"/>
      <c r="H319" s="3"/>
      <c r="I319" s="7">
        <v>39227</v>
      </c>
      <c r="J319" s="3"/>
      <c r="K319" s="3"/>
      <c r="L319" s="3"/>
      <c r="M319" s="7">
        <v>499321</v>
      </c>
      <c r="N319" s="7"/>
    </row>
    <row r="320" spans="4:14" ht="15">
      <c r="D320" s="3" t="s">
        <v>165</v>
      </c>
      <c r="G320" s="3"/>
      <c r="H320" s="3"/>
      <c r="I320" s="7">
        <v>6100</v>
      </c>
      <c r="J320" s="3"/>
      <c r="K320" s="3"/>
      <c r="L320" s="3"/>
      <c r="M320" s="7">
        <v>74828</v>
      </c>
      <c r="N320" s="7"/>
    </row>
    <row r="321" spans="6:14" ht="15">
      <c r="F321" s="3"/>
      <c r="G321" s="3"/>
      <c r="H321" s="3"/>
      <c r="I321" s="7"/>
      <c r="J321" s="3"/>
      <c r="K321" s="3"/>
      <c r="L321" s="3"/>
      <c r="M321" s="7"/>
      <c r="N321" s="7"/>
    </row>
    <row r="322" spans="3:4" ht="15">
      <c r="C322" t="s">
        <v>9</v>
      </c>
      <c r="D322" t="s">
        <v>279</v>
      </c>
    </row>
    <row r="323" spans="4:14" ht="15">
      <c r="D323" s="8"/>
      <c r="E323" s="8"/>
      <c r="F323" s="8"/>
      <c r="G323" s="8"/>
      <c r="H323" s="8"/>
      <c r="I323" s="8"/>
      <c r="J323" s="8"/>
      <c r="K323" s="8"/>
      <c r="L323" s="8"/>
      <c r="M323" s="8"/>
      <c r="N323" s="3"/>
    </row>
    <row r="324" spans="4:14" ht="15">
      <c r="D324" s="22"/>
      <c r="E324" s="8"/>
      <c r="F324" s="8"/>
      <c r="G324" s="8"/>
      <c r="H324" s="8"/>
      <c r="I324" s="8"/>
      <c r="J324" s="8"/>
      <c r="K324" s="8"/>
      <c r="L324" s="8"/>
      <c r="M324" s="42" t="s">
        <v>156</v>
      </c>
      <c r="N324" s="40"/>
    </row>
    <row r="325" spans="4:14" ht="15">
      <c r="D325" s="22" t="s">
        <v>23</v>
      </c>
      <c r="E325" s="8"/>
      <c r="F325" s="8"/>
      <c r="G325" s="8"/>
      <c r="H325" s="8"/>
      <c r="I325" s="8"/>
      <c r="J325" s="8"/>
      <c r="K325" s="12"/>
      <c r="L325" s="12"/>
      <c r="M325" s="41">
        <v>3819730</v>
      </c>
      <c r="N325" s="7"/>
    </row>
    <row r="326" spans="4:14" ht="15">
      <c r="D326" s="22" t="s">
        <v>24</v>
      </c>
      <c r="E326" s="8"/>
      <c r="F326" s="8"/>
      <c r="G326" s="8"/>
      <c r="H326" s="8"/>
      <c r="I326" s="8"/>
      <c r="J326" s="8"/>
      <c r="K326" s="12"/>
      <c r="L326" s="12"/>
      <c r="M326" s="41">
        <v>1134907</v>
      </c>
      <c r="N326" s="7"/>
    </row>
    <row r="327" spans="4:14" ht="15">
      <c r="D327" s="22" t="s">
        <v>25</v>
      </c>
      <c r="E327" s="8"/>
      <c r="F327" s="8"/>
      <c r="G327" s="8"/>
      <c r="H327" s="8"/>
      <c r="I327" s="8"/>
      <c r="J327" s="8"/>
      <c r="K327" s="8"/>
      <c r="L327" s="8"/>
      <c r="M327" s="41">
        <v>1134907</v>
      </c>
      <c r="N327" s="7"/>
    </row>
    <row r="328" spans="6:14" ht="15">
      <c r="F328" s="3"/>
      <c r="G328" s="3"/>
      <c r="H328" s="3"/>
      <c r="I328" s="3"/>
      <c r="J328" s="3"/>
      <c r="K328" s="3"/>
      <c r="L328" s="7"/>
      <c r="M328" s="7"/>
      <c r="N328" s="7"/>
    </row>
    <row r="329" spans="6:14" ht="15">
      <c r="F329" s="3"/>
      <c r="G329" s="3"/>
      <c r="H329" s="3"/>
      <c r="I329" s="3"/>
      <c r="J329" s="3"/>
      <c r="K329" s="3"/>
      <c r="L329" s="7"/>
      <c r="M329" s="7"/>
      <c r="N329" s="7"/>
    </row>
    <row r="330" spans="6:14" ht="15">
      <c r="F330" s="3"/>
      <c r="G330" s="3"/>
      <c r="H330" s="3"/>
      <c r="I330" s="3"/>
      <c r="J330" s="3"/>
      <c r="K330" s="3"/>
      <c r="L330" s="7"/>
      <c r="M330" s="7"/>
      <c r="N330" s="7"/>
    </row>
    <row r="331" spans="6:14" ht="15">
      <c r="F331" s="3"/>
      <c r="G331" s="3"/>
      <c r="H331" s="3"/>
      <c r="I331" s="3"/>
      <c r="J331" s="3"/>
      <c r="K331" s="3"/>
      <c r="L331" s="7"/>
      <c r="M331" s="7"/>
      <c r="N331" s="7"/>
    </row>
    <row r="332" spans="6:14" ht="15">
      <c r="F332" s="3"/>
      <c r="G332" s="3"/>
      <c r="H332" s="3"/>
      <c r="I332" s="3"/>
      <c r="J332" s="3"/>
      <c r="K332" s="3"/>
      <c r="L332" s="7"/>
      <c r="M332" s="7"/>
      <c r="N332" s="7"/>
    </row>
    <row r="333" spans="6:14" ht="15">
      <c r="F333" s="3"/>
      <c r="G333" s="3"/>
      <c r="H333" s="3"/>
      <c r="I333" s="3"/>
      <c r="J333" s="3"/>
      <c r="K333" s="3"/>
      <c r="L333" s="7"/>
      <c r="M333" s="7"/>
      <c r="N333" s="7"/>
    </row>
    <row r="334" spans="6:14" ht="15">
      <c r="F334" s="3"/>
      <c r="G334" s="3"/>
      <c r="H334" s="3"/>
      <c r="I334" s="3"/>
      <c r="J334" s="3"/>
      <c r="K334" s="3"/>
      <c r="L334" s="7"/>
      <c r="M334" s="7"/>
      <c r="N334" s="7"/>
    </row>
    <row r="335" spans="6:14" ht="15">
      <c r="F335" s="3"/>
      <c r="G335" s="3"/>
      <c r="H335" s="3"/>
      <c r="I335" s="3"/>
      <c r="J335" s="3"/>
      <c r="K335" s="3"/>
      <c r="L335" s="7"/>
      <c r="M335" s="7"/>
      <c r="N335" s="7"/>
    </row>
    <row r="336" spans="6:14" ht="15">
      <c r="F336" s="3"/>
      <c r="G336" s="3"/>
      <c r="H336" s="3"/>
      <c r="I336" s="3"/>
      <c r="J336" s="3"/>
      <c r="K336" s="3"/>
      <c r="L336" s="7"/>
      <c r="M336" s="7"/>
      <c r="N336" s="7"/>
    </row>
    <row r="337" spans="2:14" ht="15">
      <c r="B337" s="14"/>
      <c r="F337" s="3"/>
      <c r="G337" s="3"/>
      <c r="H337" s="3"/>
      <c r="I337" s="3"/>
      <c r="J337" s="3"/>
      <c r="K337" s="3"/>
      <c r="L337" s="7"/>
      <c r="M337" s="7"/>
      <c r="N337" s="7"/>
    </row>
    <row r="338" spans="2:18" ht="15">
      <c r="B338" s="168"/>
      <c r="C338" s="168"/>
      <c r="D338" s="168"/>
      <c r="E338" s="168"/>
      <c r="F338" s="168"/>
      <c r="G338" s="168"/>
      <c r="H338" s="168"/>
      <c r="I338" s="168"/>
      <c r="J338" s="168"/>
      <c r="K338" s="168"/>
      <c r="L338" s="168"/>
      <c r="M338" s="168"/>
      <c r="N338" s="168"/>
      <c r="O338" s="168"/>
      <c r="P338" s="168"/>
      <c r="Q338" s="168"/>
      <c r="R338" s="168"/>
    </row>
    <row r="339" spans="2:18" ht="15">
      <c r="B339" s="14"/>
      <c r="C339" s="175"/>
      <c r="D339" s="175"/>
      <c r="E339" s="175"/>
      <c r="F339" s="175"/>
      <c r="G339" s="175"/>
      <c r="H339" s="175"/>
      <c r="I339" s="175"/>
      <c r="J339" s="175"/>
      <c r="K339" s="175"/>
      <c r="L339" s="175"/>
      <c r="M339" s="175"/>
      <c r="N339" s="175"/>
      <c r="O339" s="175"/>
      <c r="P339" s="69"/>
      <c r="Q339" s="69"/>
      <c r="R339" s="69"/>
    </row>
    <row r="340" spans="2:18" ht="15">
      <c r="B340" s="14"/>
      <c r="C340" s="178"/>
      <c r="D340" s="178"/>
      <c r="E340" s="178"/>
      <c r="F340" s="178"/>
      <c r="G340" s="178"/>
      <c r="H340" s="178"/>
      <c r="I340" s="178"/>
      <c r="J340" s="178"/>
      <c r="K340" s="178"/>
      <c r="L340" s="178"/>
      <c r="M340" s="178"/>
      <c r="N340" s="178"/>
      <c r="O340" s="178"/>
      <c r="P340" s="33"/>
      <c r="Q340" s="33"/>
      <c r="R340" s="33"/>
    </row>
    <row r="341" spans="2:18" ht="15">
      <c r="B341" s="14" t="s">
        <v>85</v>
      </c>
      <c r="C341" s="33"/>
      <c r="D341" s="33"/>
      <c r="E341" s="33"/>
      <c r="F341" s="33"/>
      <c r="G341" s="33"/>
      <c r="H341" s="33"/>
      <c r="I341" s="33"/>
      <c r="J341" s="33"/>
      <c r="K341" s="33"/>
      <c r="L341" s="33"/>
      <c r="M341" s="33"/>
      <c r="N341" s="33"/>
      <c r="O341" s="33"/>
      <c r="P341" s="33"/>
      <c r="Q341" s="33"/>
      <c r="R341" s="33"/>
    </row>
    <row r="342" spans="3:18" ht="15">
      <c r="C342" s="33"/>
      <c r="D342" s="33"/>
      <c r="E342" s="33"/>
      <c r="F342" s="33"/>
      <c r="G342" s="33"/>
      <c r="H342" s="33"/>
      <c r="I342" s="33"/>
      <c r="J342" s="33"/>
      <c r="K342" s="33"/>
      <c r="L342" s="33"/>
      <c r="M342" s="33"/>
      <c r="N342" s="33"/>
      <c r="O342" s="33"/>
      <c r="P342" s="33"/>
      <c r="Q342" s="33"/>
      <c r="R342" s="33"/>
    </row>
    <row r="343" spans="3:18" ht="15">
      <c r="C343" s="33"/>
      <c r="D343" s="33"/>
      <c r="E343" s="33"/>
      <c r="F343" s="33"/>
      <c r="G343" s="33"/>
      <c r="H343" s="33"/>
      <c r="I343" s="33"/>
      <c r="J343" s="33"/>
      <c r="K343" s="33"/>
      <c r="L343" s="33"/>
      <c r="M343" s="33"/>
      <c r="N343" s="33"/>
      <c r="O343" s="33"/>
      <c r="P343" s="33"/>
      <c r="Q343" s="33"/>
      <c r="R343" s="33"/>
    </row>
    <row r="344" spans="3:18" ht="15">
      <c r="C344" s="33"/>
      <c r="D344" s="33"/>
      <c r="E344" s="33"/>
      <c r="F344" s="33"/>
      <c r="G344" s="33"/>
      <c r="H344" s="33"/>
      <c r="I344" s="33"/>
      <c r="J344" s="33"/>
      <c r="K344" s="33"/>
      <c r="L344" s="33"/>
      <c r="M344" s="33"/>
      <c r="N344" s="33"/>
      <c r="O344" s="33"/>
      <c r="P344" s="33"/>
      <c r="Q344" s="33"/>
      <c r="R344" s="33"/>
    </row>
    <row r="345" spans="3:18" ht="15">
      <c r="C345" s="33"/>
      <c r="D345" s="33"/>
      <c r="E345" s="33"/>
      <c r="F345" s="33"/>
      <c r="G345" s="33"/>
      <c r="H345" s="33"/>
      <c r="I345" s="33"/>
      <c r="J345" s="33"/>
      <c r="K345" s="33"/>
      <c r="L345" s="33"/>
      <c r="M345" s="33"/>
      <c r="N345" s="33"/>
      <c r="O345" s="33"/>
      <c r="P345" s="33"/>
      <c r="Q345" s="33"/>
      <c r="R345" s="33"/>
    </row>
    <row r="346" spans="3:18" ht="15">
      <c r="C346" s="33"/>
      <c r="D346" s="33"/>
      <c r="E346" s="33"/>
      <c r="F346" s="33"/>
      <c r="G346" s="33"/>
      <c r="H346" s="33"/>
      <c r="I346" s="33"/>
      <c r="J346" s="33"/>
      <c r="K346" s="33"/>
      <c r="L346" s="33"/>
      <c r="M346" s="33"/>
      <c r="N346" s="33"/>
      <c r="O346" s="33"/>
      <c r="P346" s="33"/>
      <c r="Q346" s="33"/>
      <c r="R346" s="33"/>
    </row>
    <row r="347" spans="3:18" ht="15">
      <c r="C347" s="33"/>
      <c r="D347" s="33"/>
      <c r="E347" s="33"/>
      <c r="F347" s="33"/>
      <c r="G347" s="33"/>
      <c r="H347" s="33"/>
      <c r="I347" s="33"/>
      <c r="J347" s="33"/>
      <c r="K347" s="33"/>
      <c r="L347" s="33"/>
      <c r="M347" s="33"/>
      <c r="N347" s="33"/>
      <c r="O347" s="33"/>
      <c r="P347" s="33"/>
      <c r="Q347" s="33"/>
      <c r="R347" s="33"/>
    </row>
    <row r="348" spans="3:18" ht="15">
      <c r="C348" s="33"/>
      <c r="D348" s="33"/>
      <c r="E348" s="33"/>
      <c r="F348" s="33"/>
      <c r="G348" s="33"/>
      <c r="H348" s="33"/>
      <c r="I348" s="33"/>
      <c r="J348" s="33"/>
      <c r="K348" s="33"/>
      <c r="L348" s="33"/>
      <c r="M348" s="33"/>
      <c r="N348" s="33"/>
      <c r="O348" s="33"/>
      <c r="P348" s="33"/>
      <c r="Q348" s="33"/>
      <c r="R348" s="33"/>
    </row>
    <row r="349" spans="2:3" ht="15.75">
      <c r="B349" s="14" t="s">
        <v>86</v>
      </c>
      <c r="C349" s="2" t="s">
        <v>29</v>
      </c>
    </row>
    <row r="350" ht="15">
      <c r="C350" t="s">
        <v>277</v>
      </c>
    </row>
    <row r="351" spans="10:16" ht="15">
      <c r="J351" s="1"/>
      <c r="K351" s="1"/>
      <c r="N351" s="1"/>
      <c r="O351" s="1" t="s">
        <v>156</v>
      </c>
      <c r="P351" s="1"/>
    </row>
    <row r="352" spans="3:4" ht="15.75">
      <c r="C352" t="s">
        <v>26</v>
      </c>
      <c r="D352" s="2" t="s">
        <v>169</v>
      </c>
    </row>
    <row r="353" spans="4:15" ht="15.75">
      <c r="D353" s="2"/>
      <c r="J353" s="5"/>
      <c r="N353" s="5"/>
      <c r="O353" s="5"/>
    </row>
    <row r="354" spans="4:18" ht="15">
      <c r="D354" t="s">
        <v>170</v>
      </c>
      <c r="J354" s="5"/>
      <c r="N354" s="5"/>
      <c r="O354" s="5">
        <v>1054939</v>
      </c>
      <c r="R354" s="109"/>
    </row>
    <row r="355" spans="4:15" ht="15">
      <c r="D355" t="s">
        <v>171</v>
      </c>
      <c r="J355" s="5"/>
      <c r="N355" s="5"/>
      <c r="O355" s="5">
        <v>6388848</v>
      </c>
    </row>
    <row r="356" spans="4:15" ht="15.75" thickBot="1">
      <c r="D356" t="s">
        <v>172</v>
      </c>
      <c r="I356" s="7"/>
      <c r="J356" s="7"/>
      <c r="K356" s="5"/>
      <c r="N356" s="5"/>
      <c r="O356" s="16">
        <f>SUM(O354:O355)</f>
        <v>7443787</v>
      </c>
    </row>
    <row r="357" spans="9:15" ht="15.75" thickTop="1">
      <c r="I357" s="5"/>
      <c r="J357" s="5"/>
      <c r="K357" s="5"/>
      <c r="N357" s="7"/>
      <c r="O357" s="7"/>
    </row>
    <row r="358" spans="3:15" ht="15.75">
      <c r="C358" t="s">
        <v>27</v>
      </c>
      <c r="D358" s="2" t="s">
        <v>173</v>
      </c>
      <c r="I358" s="5"/>
      <c r="J358" s="5"/>
      <c r="K358" s="5"/>
      <c r="N358" s="5"/>
      <c r="O358" s="5"/>
    </row>
    <row r="359" spans="4:15" ht="15.75">
      <c r="D359" s="2"/>
      <c r="I359" s="5"/>
      <c r="J359" s="5"/>
      <c r="K359" s="5"/>
      <c r="N359" s="5"/>
      <c r="O359" s="5"/>
    </row>
    <row r="360" spans="4:15" ht="15">
      <c r="D360" s="10" t="s">
        <v>174</v>
      </c>
      <c r="I360" s="5"/>
      <c r="J360" s="5"/>
      <c r="K360" s="5"/>
      <c r="N360" s="5"/>
      <c r="O360" s="5">
        <v>6625183</v>
      </c>
    </row>
    <row r="361" spans="4:18" ht="15">
      <c r="D361" t="s">
        <v>175</v>
      </c>
      <c r="I361" s="5"/>
      <c r="J361" s="5"/>
      <c r="K361" s="5"/>
      <c r="N361" s="5"/>
      <c r="O361" s="5">
        <v>818604</v>
      </c>
      <c r="R361" s="109"/>
    </row>
    <row r="362" spans="4:18" ht="15.75" thickBot="1">
      <c r="D362" t="s">
        <v>172</v>
      </c>
      <c r="I362" s="5"/>
      <c r="J362" s="5"/>
      <c r="K362" s="5"/>
      <c r="N362" s="7"/>
      <c r="O362" s="16">
        <f>SUM(O360:O361)</f>
        <v>7443787</v>
      </c>
      <c r="R362" s="5"/>
    </row>
    <row r="363" spans="9:16" ht="15.75" thickTop="1">
      <c r="I363" s="5"/>
      <c r="J363" s="5"/>
      <c r="K363" s="5"/>
      <c r="N363" s="5"/>
      <c r="O363" s="5"/>
      <c r="P363" s="5"/>
    </row>
    <row r="364" spans="9:14" ht="15">
      <c r="I364" s="5"/>
      <c r="J364" s="5"/>
      <c r="K364" s="5"/>
      <c r="M364" s="7"/>
      <c r="N364" s="7"/>
    </row>
    <row r="365" spans="9:14" ht="15">
      <c r="I365" s="5"/>
      <c r="J365" s="5"/>
      <c r="K365" s="5"/>
      <c r="M365" s="7"/>
      <c r="N365" s="7"/>
    </row>
    <row r="366" spans="9:14" ht="15">
      <c r="I366" s="5"/>
      <c r="J366" s="5"/>
      <c r="K366" s="5"/>
      <c r="M366" s="7"/>
      <c r="N366" s="7"/>
    </row>
    <row r="367" spans="2:14" ht="15">
      <c r="B367" s="14" t="s">
        <v>87</v>
      </c>
      <c r="I367" s="5"/>
      <c r="J367" s="5"/>
      <c r="K367" s="5"/>
      <c r="L367" s="7"/>
      <c r="M367" s="7"/>
      <c r="N367" s="7"/>
    </row>
    <row r="368" spans="3:18" ht="15">
      <c r="C368" s="32"/>
      <c r="D368" s="32"/>
      <c r="E368" s="32"/>
      <c r="F368" s="32"/>
      <c r="G368" s="32"/>
      <c r="H368" s="32"/>
      <c r="I368" s="32"/>
      <c r="J368" s="32"/>
      <c r="K368" s="32"/>
      <c r="L368" s="32"/>
      <c r="M368" s="32"/>
      <c r="N368" s="32"/>
      <c r="O368" s="32"/>
      <c r="P368" s="32"/>
      <c r="Q368" s="32"/>
      <c r="R368" s="32"/>
    </row>
    <row r="369" spans="2:18" ht="15">
      <c r="B369" s="14"/>
      <c r="C369" s="32"/>
      <c r="D369" s="32"/>
      <c r="E369" s="32"/>
      <c r="F369" s="32"/>
      <c r="G369" s="32"/>
      <c r="H369" s="32"/>
      <c r="I369" s="32"/>
      <c r="J369" s="32"/>
      <c r="K369" s="32"/>
      <c r="L369" s="32"/>
      <c r="M369" s="32"/>
      <c r="N369" s="32"/>
      <c r="O369" s="32"/>
      <c r="P369" s="32"/>
      <c r="Q369" s="32"/>
      <c r="R369" s="32"/>
    </row>
    <row r="370" spans="2:18" ht="15">
      <c r="B370" s="14"/>
      <c r="C370" s="32"/>
      <c r="D370" s="32"/>
      <c r="E370" s="32"/>
      <c r="F370" s="32"/>
      <c r="G370" s="32"/>
      <c r="H370" s="32"/>
      <c r="I370" s="32"/>
      <c r="J370" s="32"/>
      <c r="K370" s="32"/>
      <c r="L370" s="32"/>
      <c r="M370" s="32"/>
      <c r="N370" s="32"/>
      <c r="O370" s="32"/>
      <c r="P370" s="32"/>
      <c r="Q370" s="32"/>
      <c r="R370" s="32"/>
    </row>
    <row r="371" spans="2:18" ht="15">
      <c r="B371" s="14"/>
      <c r="C371" s="32"/>
      <c r="D371" s="32"/>
      <c r="E371" s="32"/>
      <c r="F371" s="32"/>
      <c r="G371" s="32"/>
      <c r="H371" s="32"/>
      <c r="I371" s="32"/>
      <c r="J371" s="32"/>
      <c r="K371" s="32"/>
      <c r="L371" s="32"/>
      <c r="M371" s="32"/>
      <c r="N371" s="32"/>
      <c r="O371" s="32"/>
      <c r="P371" s="32"/>
      <c r="Q371" s="32"/>
      <c r="R371" s="32"/>
    </row>
    <row r="372" spans="2:18" ht="15">
      <c r="B372" s="14"/>
      <c r="C372" s="32"/>
      <c r="D372" s="32"/>
      <c r="E372" s="32"/>
      <c r="F372" s="32"/>
      <c r="G372" s="32"/>
      <c r="H372" s="32"/>
      <c r="I372" s="32"/>
      <c r="J372" s="32"/>
      <c r="K372" s="32"/>
      <c r="L372" s="32"/>
      <c r="M372" s="32"/>
      <c r="N372" s="32"/>
      <c r="O372" s="32"/>
      <c r="P372" s="32"/>
      <c r="Q372" s="32"/>
      <c r="R372" s="32"/>
    </row>
    <row r="374" ht="15">
      <c r="B374" s="14" t="s">
        <v>88</v>
      </c>
    </row>
    <row r="375" spans="3:18" ht="15">
      <c r="C375" s="32"/>
      <c r="D375" s="32"/>
      <c r="E375" s="32"/>
      <c r="F375" s="32"/>
      <c r="G375" s="32"/>
      <c r="H375" s="32"/>
      <c r="I375" s="32"/>
      <c r="J375" s="32"/>
      <c r="K375" s="32"/>
      <c r="L375" s="32"/>
      <c r="M375" s="32"/>
      <c r="N375" s="32"/>
      <c r="O375" s="32"/>
      <c r="P375" s="32"/>
      <c r="Q375" s="32"/>
      <c r="R375" s="32"/>
    </row>
    <row r="376" spans="2:18" ht="15">
      <c r="B376" s="14"/>
      <c r="C376" s="175"/>
      <c r="D376" s="175"/>
      <c r="E376" s="175"/>
      <c r="F376" s="175"/>
      <c r="G376" s="175"/>
      <c r="H376" s="175"/>
      <c r="I376" s="175"/>
      <c r="J376" s="175"/>
      <c r="K376" s="175"/>
      <c r="L376" s="175"/>
      <c r="M376" s="175"/>
      <c r="N376" s="175"/>
      <c r="O376" s="175"/>
      <c r="P376" s="69"/>
      <c r="Q376" s="69"/>
      <c r="R376" s="69"/>
    </row>
    <row r="378" ht="15">
      <c r="B378" s="3"/>
    </row>
    <row r="389" ht="15">
      <c r="B389" s="14"/>
    </row>
    <row r="390" ht="15">
      <c r="B390" s="14"/>
    </row>
    <row r="391" ht="15">
      <c r="B391" s="14"/>
    </row>
    <row r="392" ht="15">
      <c r="B392" s="14"/>
    </row>
    <row r="393" ht="15">
      <c r="B393" s="14"/>
    </row>
    <row r="394" ht="15">
      <c r="B394" s="14"/>
    </row>
    <row r="395" ht="15">
      <c r="B395" s="14"/>
    </row>
    <row r="396" ht="15">
      <c r="B396" s="14"/>
    </row>
    <row r="397" ht="15">
      <c r="B397" s="14"/>
    </row>
    <row r="398" ht="15">
      <c r="B398" s="14"/>
    </row>
    <row r="399" ht="15">
      <c r="B399" s="14"/>
    </row>
    <row r="400" ht="15">
      <c r="B400" s="14"/>
    </row>
    <row r="401" ht="15">
      <c r="B401" s="14"/>
    </row>
    <row r="402" ht="15">
      <c r="B402" s="14"/>
    </row>
    <row r="403" ht="15">
      <c r="B403" s="14"/>
    </row>
    <row r="404" ht="15">
      <c r="B404" s="14"/>
    </row>
    <row r="405" ht="15">
      <c r="B405" s="14"/>
    </row>
    <row r="406" ht="15">
      <c r="B406" s="14"/>
    </row>
    <row r="407" ht="15">
      <c r="B407" s="14"/>
    </row>
    <row r="408" ht="15">
      <c r="B408" s="14"/>
    </row>
    <row r="409" ht="15">
      <c r="B409" s="14"/>
    </row>
    <row r="410" ht="15">
      <c r="B410" s="14"/>
    </row>
    <row r="411" ht="15">
      <c r="B411" s="14"/>
    </row>
    <row r="412" ht="15">
      <c r="B412" s="14"/>
    </row>
    <row r="413" ht="15">
      <c r="B413" s="14"/>
    </row>
    <row r="414" ht="15">
      <c r="B414" s="14"/>
    </row>
    <row r="415" ht="15">
      <c r="B415" s="14"/>
    </row>
    <row r="416" ht="15">
      <c r="B416" s="14"/>
    </row>
    <row r="417" ht="15">
      <c r="B417" s="14"/>
    </row>
    <row r="418" ht="15">
      <c r="B418" s="14"/>
    </row>
    <row r="419" ht="15">
      <c r="B419" s="14"/>
    </row>
    <row r="420" spans="2:18" ht="15">
      <c r="B420" s="168"/>
      <c r="C420" s="168"/>
      <c r="D420" s="168"/>
      <c r="E420" s="168"/>
      <c r="F420" s="168"/>
      <c r="G420" s="168"/>
      <c r="H420" s="168"/>
      <c r="I420" s="168"/>
      <c r="J420" s="168"/>
      <c r="K420" s="168"/>
      <c r="L420" s="168"/>
      <c r="M420" s="168"/>
      <c r="N420" s="168"/>
      <c r="O420" s="168"/>
      <c r="P420" s="168"/>
      <c r="Q420" s="168"/>
      <c r="R420" s="168"/>
    </row>
    <row r="421" ht="15">
      <c r="B421" s="14"/>
    </row>
    <row r="422" ht="15">
      <c r="B422" s="14"/>
    </row>
    <row r="423" ht="15">
      <c r="B423" s="14" t="s">
        <v>89</v>
      </c>
    </row>
    <row r="433" spans="2:3" ht="15.75">
      <c r="B433" s="14" t="s">
        <v>90</v>
      </c>
      <c r="C433" s="28" t="s">
        <v>41</v>
      </c>
    </row>
    <row r="435" spans="11:16" ht="15">
      <c r="K435" s="3"/>
      <c r="L435" s="18" t="s">
        <v>4</v>
      </c>
      <c r="M435" s="23"/>
      <c r="N435" s="23"/>
      <c r="P435" s="18" t="s">
        <v>96</v>
      </c>
    </row>
    <row r="436" spans="11:17" ht="15">
      <c r="K436" s="18" t="s">
        <v>5</v>
      </c>
      <c r="L436" s="17"/>
      <c r="M436" s="18" t="s">
        <v>10</v>
      </c>
      <c r="N436" s="18"/>
      <c r="O436" s="3"/>
      <c r="P436" s="3"/>
      <c r="Q436" s="18"/>
    </row>
    <row r="437" spans="11:17" ht="15">
      <c r="K437" s="18" t="s">
        <v>6</v>
      </c>
      <c r="L437" s="17"/>
      <c r="M437" s="18" t="s">
        <v>6</v>
      </c>
      <c r="N437" s="18"/>
      <c r="O437" s="18" t="s">
        <v>5</v>
      </c>
      <c r="P437" s="18"/>
      <c r="Q437" s="18" t="s">
        <v>10</v>
      </c>
    </row>
    <row r="438" spans="11:17" ht="15">
      <c r="K438" s="18" t="s">
        <v>7</v>
      </c>
      <c r="L438" s="17"/>
      <c r="M438" s="18" t="s">
        <v>7</v>
      </c>
      <c r="N438" s="18"/>
      <c r="O438" s="18" t="s">
        <v>6</v>
      </c>
      <c r="P438" s="18"/>
      <c r="Q438" s="18" t="s">
        <v>6</v>
      </c>
    </row>
    <row r="439" spans="11:17" ht="15">
      <c r="K439" s="18" t="str">
        <f>+'[1]CIS'!I14</f>
        <v>31.12.2006</v>
      </c>
      <c r="L439" s="17"/>
      <c r="M439" s="18" t="str">
        <f>+'[1]CIS'!K14</f>
        <v>31.12.2005</v>
      </c>
      <c r="N439" s="19"/>
      <c r="O439" s="18" t="str">
        <f>+K439</f>
        <v>31.12.2006</v>
      </c>
      <c r="P439" s="17"/>
      <c r="Q439" s="19" t="str">
        <f>+M439</f>
        <v>31.12.2005</v>
      </c>
    </row>
    <row r="443" spans="3:17" ht="15">
      <c r="C443" t="s">
        <v>26</v>
      </c>
      <c r="D443" t="s">
        <v>91</v>
      </c>
      <c r="K443" s="5"/>
      <c r="M443" s="5"/>
      <c r="O443" s="5"/>
      <c r="Q443" s="5"/>
    </row>
    <row r="444" spans="11:17" ht="15">
      <c r="K444" s="5"/>
      <c r="M444" s="5"/>
      <c r="O444" s="5"/>
      <c r="Q444" s="5"/>
    </row>
    <row r="445" spans="4:17" ht="15">
      <c r="D445" t="s">
        <v>108</v>
      </c>
      <c r="K445" s="7">
        <v>934840.2525978099</v>
      </c>
      <c r="L445" s="3"/>
      <c r="M445" s="7">
        <v>611793</v>
      </c>
      <c r="N445" s="3"/>
      <c r="O445" s="7">
        <v>1992152.5757408938</v>
      </c>
      <c r="P445" s="3"/>
      <c r="Q445" s="7">
        <v>3021693</v>
      </c>
    </row>
    <row r="446" spans="4:17" ht="15">
      <c r="D446" t="s">
        <v>92</v>
      </c>
      <c r="K446" s="34"/>
      <c r="L446" s="34"/>
      <c r="M446" s="34"/>
      <c r="N446" s="34"/>
      <c r="O446" s="34"/>
      <c r="P446" s="34"/>
      <c r="Q446" s="34"/>
    </row>
    <row r="447" spans="4:17" ht="15">
      <c r="D447" t="s">
        <v>94</v>
      </c>
      <c r="K447" s="119">
        <v>90053983.33333333</v>
      </c>
      <c r="L447" s="119"/>
      <c r="M447" s="167" t="s">
        <v>284</v>
      </c>
      <c r="N447" s="119"/>
      <c r="O447" s="7">
        <v>90053983.33333333</v>
      </c>
      <c r="P447" s="119"/>
      <c r="Q447" s="119">
        <v>90792508</v>
      </c>
    </row>
    <row r="448" spans="4:17" ht="15">
      <c r="D448" t="s">
        <v>95</v>
      </c>
      <c r="K448" s="110">
        <v>1.0380887307755329</v>
      </c>
      <c r="M448" s="110">
        <v>0.6738364359314758</v>
      </c>
      <c r="O448" s="110">
        <v>2.2121759660169324</v>
      </c>
      <c r="Q448" s="110">
        <v>3.3281303342782427</v>
      </c>
    </row>
    <row r="449" spans="11:17" ht="15">
      <c r="K449" s="5"/>
      <c r="M449" s="110"/>
      <c r="Q449" s="110"/>
    </row>
    <row r="450" ht="15">
      <c r="K450" s="5"/>
    </row>
    <row r="452" spans="9:16" ht="15">
      <c r="I452" s="34"/>
      <c r="J452" s="34"/>
      <c r="K452" s="34"/>
      <c r="L452" s="34"/>
      <c r="M452" s="34"/>
      <c r="N452" s="34"/>
      <c r="O452" s="34"/>
      <c r="P452" s="34"/>
    </row>
    <row r="453" spans="9:16" ht="15">
      <c r="I453" s="34"/>
      <c r="J453" s="34"/>
      <c r="K453" s="34"/>
      <c r="L453" s="34"/>
      <c r="M453" s="34"/>
      <c r="N453" s="34"/>
      <c r="O453" s="34"/>
      <c r="P453" s="34"/>
    </row>
    <row r="454" spans="4:16" ht="15">
      <c r="D454" t="s">
        <v>36</v>
      </c>
      <c r="I454" s="34"/>
      <c r="J454" s="34"/>
      <c r="K454" s="34"/>
      <c r="L454" s="34"/>
      <c r="M454" s="34"/>
      <c r="N454" s="34"/>
      <c r="O454" s="34"/>
      <c r="P454" s="34"/>
    </row>
    <row r="455" ht="15">
      <c r="D455" s="17" t="s">
        <v>35</v>
      </c>
    </row>
    <row r="456" ht="15">
      <c r="D456" s="17"/>
    </row>
    <row r="458" spans="2:14" ht="15">
      <c r="B458" s="14" t="s">
        <v>220</v>
      </c>
      <c r="I458" s="5"/>
      <c r="J458" s="5"/>
      <c r="K458" s="5"/>
      <c r="L458" s="7"/>
      <c r="M458" s="7"/>
      <c r="N458" s="7"/>
    </row>
    <row r="459" spans="3:18" ht="15">
      <c r="C459" s="32"/>
      <c r="D459" s="32"/>
      <c r="E459" s="32"/>
      <c r="F459" s="32"/>
      <c r="G459" s="32"/>
      <c r="H459" s="32"/>
      <c r="I459" s="32"/>
      <c r="J459" s="32"/>
      <c r="K459" s="32"/>
      <c r="L459" s="32"/>
      <c r="M459" s="32"/>
      <c r="N459" s="32"/>
      <c r="O459" s="32"/>
      <c r="P459" s="32"/>
      <c r="Q459" s="32"/>
      <c r="R459" s="32"/>
    </row>
    <row r="460" spans="2:18" ht="15">
      <c r="B460" s="14"/>
      <c r="C460" s="32"/>
      <c r="D460" s="32"/>
      <c r="E460" s="32"/>
      <c r="F460" s="32"/>
      <c r="G460" s="32"/>
      <c r="H460" s="32"/>
      <c r="I460" s="32"/>
      <c r="J460" s="32"/>
      <c r="K460" s="32"/>
      <c r="L460" s="32"/>
      <c r="M460" s="32"/>
      <c r="N460" s="32"/>
      <c r="O460" s="32"/>
      <c r="P460" s="32"/>
      <c r="Q460" s="32"/>
      <c r="R460" s="32"/>
    </row>
    <row r="461" spans="2:18" ht="15">
      <c r="B461" s="14"/>
      <c r="C461" s="32"/>
      <c r="D461" s="32"/>
      <c r="E461" s="32"/>
      <c r="F461" s="32"/>
      <c r="G461" s="32"/>
      <c r="H461" s="32"/>
      <c r="I461" s="32"/>
      <c r="J461" s="32"/>
      <c r="K461" s="32"/>
      <c r="L461" s="32"/>
      <c r="M461" s="32"/>
      <c r="N461" s="32"/>
      <c r="O461" s="32"/>
      <c r="P461" s="32"/>
      <c r="Q461" s="32"/>
      <c r="R461" s="32"/>
    </row>
    <row r="462" spans="2:18" ht="15">
      <c r="B462" s="14"/>
      <c r="C462" s="32"/>
      <c r="D462" s="32"/>
      <c r="E462" s="32"/>
      <c r="F462" s="32"/>
      <c r="G462" s="32"/>
      <c r="H462" s="32"/>
      <c r="I462" s="32"/>
      <c r="J462" s="32"/>
      <c r="K462" s="32"/>
      <c r="L462" s="32"/>
      <c r="M462" s="32"/>
      <c r="N462" s="32"/>
      <c r="O462" s="32"/>
      <c r="P462" s="32"/>
      <c r="Q462" s="32"/>
      <c r="R462" s="32"/>
    </row>
    <row r="463" ht="15">
      <c r="B463" t="s">
        <v>32</v>
      </c>
    </row>
    <row r="464" ht="15">
      <c r="B464" t="s">
        <v>1</v>
      </c>
    </row>
    <row r="469" ht="15">
      <c r="B469" t="s">
        <v>33</v>
      </c>
    </row>
    <row r="470" ht="15">
      <c r="B470" t="s">
        <v>34</v>
      </c>
    </row>
    <row r="472" ht="15">
      <c r="B472" s="15" t="s">
        <v>278</v>
      </c>
    </row>
    <row r="473" ht="15">
      <c r="B473" s="15"/>
    </row>
    <row r="474" ht="15">
      <c r="B474" s="15"/>
    </row>
    <row r="482" ht="21.75" customHeight="1"/>
    <row r="483" ht="21.75" customHeight="1"/>
    <row r="484" ht="21.75" customHeight="1"/>
    <row r="485" ht="19.5" customHeight="1"/>
    <row r="486" ht="19.5" customHeight="1">
      <c r="S486" s="56"/>
    </row>
    <row r="487" ht="19.5" customHeight="1">
      <c r="S487" s="56"/>
    </row>
    <row r="488" ht="19.5" customHeight="1">
      <c r="S488" s="56"/>
    </row>
    <row r="489" ht="15">
      <c r="S489" s="56"/>
    </row>
    <row r="490" ht="15">
      <c r="S490" s="56"/>
    </row>
    <row r="491" ht="15">
      <c r="S491" s="56"/>
    </row>
    <row r="492" ht="15">
      <c r="S492" s="56"/>
    </row>
    <row r="493" ht="15">
      <c r="S493" s="56"/>
    </row>
    <row r="494" ht="15">
      <c r="S494" s="56"/>
    </row>
    <row r="495" ht="15">
      <c r="S495" s="56"/>
    </row>
    <row r="496" ht="15">
      <c r="S496" s="56"/>
    </row>
    <row r="497" ht="15">
      <c r="S497" s="56"/>
    </row>
    <row r="498" ht="15">
      <c r="S498" s="56"/>
    </row>
    <row r="499" ht="15">
      <c r="S499" s="56"/>
    </row>
    <row r="501" spans="2:18" ht="15">
      <c r="B501" s="168"/>
      <c r="C501" s="168"/>
      <c r="D501" s="168"/>
      <c r="E501" s="168"/>
      <c r="F501" s="168"/>
      <c r="G501" s="168"/>
      <c r="H501" s="168"/>
      <c r="I501" s="168"/>
      <c r="J501" s="168"/>
      <c r="K501" s="168"/>
      <c r="L501" s="168"/>
      <c r="M501" s="168"/>
      <c r="N501" s="168"/>
      <c r="O501" s="168"/>
      <c r="P501" s="168"/>
      <c r="Q501" s="168"/>
      <c r="R501" s="168"/>
    </row>
    <row r="539" ht="15" customHeight="1"/>
    <row r="548" ht="15" customHeight="1"/>
  </sheetData>
  <mergeCells count="16">
    <mergeCell ref="C339:O339"/>
    <mergeCell ref="C340:O340"/>
    <mergeCell ref="B251:R251"/>
    <mergeCell ref="C271:O271"/>
    <mergeCell ref="C297:O297"/>
    <mergeCell ref="B338:R338"/>
    <mergeCell ref="B501:R501"/>
    <mergeCell ref="C8:O8"/>
    <mergeCell ref="B83:R83"/>
    <mergeCell ref="C123:O123"/>
    <mergeCell ref="C272:O272"/>
    <mergeCell ref="C273:O273"/>
    <mergeCell ref="C376:O376"/>
    <mergeCell ref="B420:R420"/>
    <mergeCell ref="C128:O128"/>
    <mergeCell ref="B166:R166"/>
  </mergeCells>
  <printOptions horizontalCentered="1"/>
  <pageMargins left="0.6" right="0.31" top="0.9" bottom="0.59" header="0.5" footer="0.5"/>
  <pageSetup horizontalDpi="600" verticalDpi="600" orientation="portrait" paperSize="9" scale="59" r:id="rId2"/>
  <rowBreaks count="3" manualBreakCount="3">
    <brk id="166" max="17" man="1"/>
    <brk id="251" max="17" man="1"/>
    <brk id="338" max="17" man="1"/>
  </rowBreaks>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E12" sqref="E12"/>
    </sheetView>
  </sheetViews>
  <sheetFormatPr defaultColWidth="8.88671875" defaultRowHeight="15"/>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Industronics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Industronics Berhad</dc:title>
  <dc:subject/>
  <dc:creator>Chong Leong Yew</dc:creator>
  <cp:keywords/>
  <dc:description/>
  <cp:lastModifiedBy>Melissa</cp:lastModifiedBy>
  <cp:lastPrinted>2007-02-28T06:05:28Z</cp:lastPrinted>
  <dcterms:created xsi:type="dcterms:W3CDTF">2000-02-23T07:44:06Z</dcterms:created>
  <dcterms:modified xsi:type="dcterms:W3CDTF">2007-02-28T06:20:55Z</dcterms:modified>
  <cp:category/>
  <cp:version/>
  <cp:contentType/>
  <cp:contentStatus/>
</cp:coreProperties>
</file>